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11760"/>
  </bookViews>
  <sheets>
    <sheet name="5 Years" sheetId="1" r:id="rId1"/>
    <sheet name="4 Years" sheetId="2" r:id="rId2"/>
    <sheet name="3 Years" sheetId="3" r:id="rId3"/>
    <sheet name="2 Years" sheetId="4" r:id="rId4"/>
    <sheet name="1 Year" sheetId="5" r:id="rId5"/>
  </sheets>
  <definedNames>
    <definedName name="_xlnm.Print_Area" localSheetId="0">'5 Years'!$A$1:$BS$70</definedName>
  </definedNames>
  <calcPr calcId="145621" concurrentCalc="0"/>
</workbook>
</file>

<file path=xl/calcChain.xml><?xml version="1.0" encoding="utf-8"?>
<calcChain xmlns="http://schemas.openxmlformats.org/spreadsheetml/2006/main">
  <c r="H19" i="5" l="1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AZ11" i="1"/>
  <c r="BC11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BE7" i="1"/>
  <c r="BF7" i="1"/>
  <c r="BE11" i="1"/>
  <c r="BF11" i="1"/>
  <c r="BE15" i="1"/>
  <c r="BF15" i="1"/>
  <c r="BE6" i="1"/>
  <c r="BF6" i="1"/>
  <c r="BE10" i="1"/>
  <c r="BF10" i="1"/>
  <c r="BE14" i="1"/>
  <c r="BF14" i="1"/>
  <c r="BE5" i="1"/>
  <c r="BF5" i="1"/>
  <c r="BE9" i="1"/>
  <c r="BF9" i="1"/>
  <c r="BE13" i="1"/>
  <c r="BF13" i="1"/>
  <c r="BE8" i="1"/>
  <c r="BF8" i="1"/>
  <c r="BE12" i="1"/>
  <c r="BF12" i="1"/>
  <c r="AS7" i="1"/>
  <c r="AT7" i="1"/>
  <c r="AS11" i="1"/>
  <c r="AT11" i="1"/>
  <c r="AS15" i="1"/>
  <c r="AT15" i="1"/>
  <c r="AS6" i="1"/>
  <c r="AT6" i="1"/>
  <c r="AS10" i="1"/>
  <c r="AT10" i="1"/>
  <c r="AS14" i="1"/>
  <c r="AT14" i="1"/>
  <c r="AS5" i="1"/>
  <c r="AT5" i="1"/>
  <c r="AS9" i="1"/>
  <c r="AT9" i="1"/>
  <c r="AS13" i="1"/>
  <c r="AT13" i="1"/>
  <c r="AS8" i="1"/>
  <c r="AT8" i="1"/>
  <c r="AS12" i="1"/>
  <c r="AT12" i="1"/>
  <c r="AG7" i="1"/>
  <c r="AH7" i="1"/>
  <c r="AG11" i="1"/>
  <c r="AH11" i="1"/>
  <c r="AG15" i="1"/>
  <c r="AH15" i="1"/>
  <c r="AG6" i="1"/>
  <c r="AH6" i="1"/>
  <c r="AG10" i="1"/>
  <c r="AH10" i="1"/>
  <c r="AG14" i="1"/>
  <c r="AH14" i="1"/>
  <c r="AG5" i="1"/>
  <c r="AH5" i="1"/>
  <c r="AG9" i="1"/>
  <c r="AH9" i="1"/>
  <c r="AG13" i="1"/>
  <c r="AH13" i="1"/>
  <c r="AG8" i="1"/>
  <c r="AH8" i="1"/>
  <c r="AG12" i="1"/>
  <c r="AH12" i="1"/>
  <c r="P5" i="1"/>
  <c r="S5" i="1"/>
  <c r="U7" i="1"/>
  <c r="V7" i="1"/>
  <c r="U11" i="1"/>
  <c r="V11" i="1"/>
  <c r="U15" i="1"/>
  <c r="V15" i="1"/>
  <c r="U6" i="1"/>
  <c r="V6" i="1"/>
  <c r="U10" i="1"/>
  <c r="V10" i="1"/>
  <c r="U14" i="1"/>
  <c r="V14" i="1"/>
  <c r="U5" i="1"/>
  <c r="V5" i="1"/>
  <c r="U9" i="1"/>
  <c r="V9" i="1"/>
  <c r="U13" i="1"/>
  <c r="V13" i="1"/>
  <c r="U8" i="1"/>
  <c r="V8" i="1"/>
  <c r="U12" i="1"/>
  <c r="V12" i="1"/>
  <c r="I7" i="1"/>
  <c r="J7" i="1"/>
  <c r="I11" i="1"/>
  <c r="J11" i="1"/>
  <c r="I15" i="1"/>
  <c r="J15" i="1"/>
  <c r="I6" i="1"/>
  <c r="J6" i="1"/>
  <c r="I10" i="1"/>
  <c r="J10" i="1"/>
  <c r="I14" i="1"/>
  <c r="J14" i="1"/>
  <c r="I5" i="1"/>
  <c r="J5" i="1"/>
  <c r="I9" i="1"/>
  <c r="J9" i="1"/>
  <c r="I13" i="1"/>
  <c r="J13" i="1"/>
  <c r="I8" i="1"/>
  <c r="J8" i="1"/>
  <c r="I12" i="1"/>
  <c r="J12" i="1"/>
  <c r="P5" i="3"/>
  <c r="AW6" i="1"/>
  <c r="AW5" i="1"/>
  <c r="AW2" i="1"/>
  <c r="AB5" i="3"/>
  <c r="AB5" i="1"/>
  <c r="AN5" i="1"/>
  <c r="AZ5" i="1"/>
  <c r="AE5" i="1"/>
  <c r="AQ5" i="1"/>
  <c r="BC5" i="1"/>
  <c r="P5" i="2"/>
  <c r="S5" i="2"/>
  <c r="AE5" i="2"/>
  <c r="AQ5" i="2"/>
  <c r="AB5" i="2"/>
  <c r="AN5" i="2"/>
  <c r="H20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J20" i="2"/>
  <c r="J54" i="2"/>
  <c r="J62" i="2"/>
  <c r="B65" i="2"/>
  <c r="J66" i="2"/>
  <c r="T20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20" i="2"/>
  <c r="V20" i="2"/>
  <c r="V54" i="2"/>
  <c r="V62" i="2"/>
  <c r="N65" i="2"/>
  <c r="V66" i="2"/>
  <c r="AF20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H20" i="2"/>
  <c r="AH54" i="2"/>
  <c r="AH62" i="2"/>
  <c r="Z65" i="2"/>
  <c r="AH66" i="2"/>
  <c r="AR20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T20" i="2"/>
  <c r="AT54" i="2"/>
  <c r="AT62" i="2"/>
  <c r="AL65" i="2"/>
  <c r="AT66" i="2"/>
  <c r="BF66" i="2"/>
  <c r="AX65" i="2"/>
  <c r="AX60" i="2"/>
  <c r="AX59" i="2"/>
  <c r="AX58" i="2"/>
  <c r="AX57" i="2"/>
  <c r="AW60" i="2"/>
  <c r="AW59" i="2"/>
  <c r="AW58" i="2"/>
  <c r="AW57" i="2"/>
  <c r="BF60" i="2"/>
  <c r="BF52" i="2"/>
  <c r="BF48" i="2"/>
  <c r="BF43" i="2"/>
  <c r="BF40" i="2"/>
  <c r="BF37" i="2"/>
  <c r="BF34" i="2"/>
  <c r="BF28" i="2"/>
  <c r="BF24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D5" i="2"/>
  <c r="AX19" i="2"/>
  <c r="AX18" i="2"/>
  <c r="AX17" i="2"/>
  <c r="AW17" i="2"/>
  <c r="AX16" i="2"/>
  <c r="AW16" i="2"/>
  <c r="AX15" i="2"/>
  <c r="AW15" i="2"/>
  <c r="AX14" i="2"/>
  <c r="AW14" i="2"/>
  <c r="AX13" i="2"/>
  <c r="AW13" i="2"/>
  <c r="AX12" i="2"/>
  <c r="AW12" i="2"/>
  <c r="AX11" i="2"/>
  <c r="AW11" i="2"/>
  <c r="AX10" i="2"/>
  <c r="AW10" i="2"/>
  <c r="AX9" i="2"/>
  <c r="AW9" i="2"/>
  <c r="AX8" i="2"/>
  <c r="AW8" i="2"/>
  <c r="AX7" i="2"/>
  <c r="AW7" i="2"/>
  <c r="AX6" i="2"/>
  <c r="AW6" i="2"/>
  <c r="AW5" i="2"/>
  <c r="AX5" i="2"/>
  <c r="S19" i="2"/>
  <c r="AE19" i="2"/>
  <c r="AQ19" i="2"/>
  <c r="O19" i="2"/>
  <c r="AA19" i="2"/>
  <c r="AM19" i="2"/>
  <c r="P19" i="2"/>
  <c r="AB19" i="2"/>
  <c r="AN19" i="2"/>
  <c r="S18" i="2"/>
  <c r="AE18" i="2"/>
  <c r="AQ18" i="2"/>
  <c r="O18" i="2"/>
  <c r="AA18" i="2"/>
  <c r="AM18" i="2"/>
  <c r="P18" i="2"/>
  <c r="AB18" i="2"/>
  <c r="AN18" i="2"/>
  <c r="S17" i="2"/>
  <c r="AE17" i="2"/>
  <c r="AQ17" i="2"/>
  <c r="O17" i="2"/>
  <c r="AA17" i="2"/>
  <c r="AM17" i="2"/>
  <c r="P17" i="2"/>
  <c r="AB17" i="2"/>
  <c r="AN17" i="2"/>
  <c r="S16" i="2"/>
  <c r="AE16" i="2"/>
  <c r="AQ16" i="2"/>
  <c r="O16" i="2"/>
  <c r="AA16" i="2"/>
  <c r="AM16" i="2"/>
  <c r="P16" i="2"/>
  <c r="AB16" i="2"/>
  <c r="AN16" i="2"/>
  <c r="S15" i="2"/>
  <c r="AE15" i="2"/>
  <c r="AQ15" i="2"/>
  <c r="O15" i="2"/>
  <c r="AA15" i="2"/>
  <c r="AM15" i="2"/>
  <c r="P15" i="2"/>
  <c r="AB15" i="2"/>
  <c r="AN15" i="2"/>
  <c r="S14" i="2"/>
  <c r="AE14" i="2"/>
  <c r="AQ14" i="2"/>
  <c r="O14" i="2"/>
  <c r="AA14" i="2"/>
  <c r="AM14" i="2"/>
  <c r="P14" i="2"/>
  <c r="AB14" i="2"/>
  <c r="AN14" i="2"/>
  <c r="S13" i="2"/>
  <c r="AE13" i="2"/>
  <c r="AQ13" i="2"/>
  <c r="O13" i="2"/>
  <c r="AA13" i="2"/>
  <c r="AM13" i="2"/>
  <c r="P13" i="2"/>
  <c r="AB13" i="2"/>
  <c r="AN13" i="2"/>
  <c r="S12" i="2"/>
  <c r="AE12" i="2"/>
  <c r="AQ12" i="2"/>
  <c r="O12" i="2"/>
  <c r="AA12" i="2"/>
  <c r="AM12" i="2"/>
  <c r="P12" i="2"/>
  <c r="AB12" i="2"/>
  <c r="AN12" i="2"/>
  <c r="S11" i="2"/>
  <c r="AE11" i="2"/>
  <c r="AQ11" i="2"/>
  <c r="O11" i="2"/>
  <c r="AA11" i="2"/>
  <c r="AM11" i="2"/>
  <c r="P11" i="2"/>
  <c r="AB11" i="2"/>
  <c r="AN11" i="2"/>
  <c r="S10" i="2"/>
  <c r="AE10" i="2"/>
  <c r="AQ10" i="2"/>
  <c r="O10" i="2"/>
  <c r="AA10" i="2"/>
  <c r="AM10" i="2"/>
  <c r="P10" i="2"/>
  <c r="AB10" i="2"/>
  <c r="AN10" i="2"/>
  <c r="S9" i="2"/>
  <c r="AE9" i="2"/>
  <c r="AQ9" i="2"/>
  <c r="O9" i="2"/>
  <c r="AA9" i="2"/>
  <c r="AM9" i="2"/>
  <c r="P9" i="2"/>
  <c r="AB9" i="2"/>
  <c r="AN9" i="2"/>
  <c r="S8" i="2"/>
  <c r="AE8" i="2"/>
  <c r="AQ8" i="2"/>
  <c r="O8" i="2"/>
  <c r="AA8" i="2"/>
  <c r="AM8" i="2"/>
  <c r="P8" i="2"/>
  <c r="AB8" i="2"/>
  <c r="AN8" i="2"/>
  <c r="S7" i="2"/>
  <c r="AE7" i="2"/>
  <c r="AQ7" i="2"/>
  <c r="O7" i="2"/>
  <c r="AA7" i="2"/>
  <c r="AM7" i="2"/>
  <c r="P7" i="2"/>
  <c r="AB7" i="2"/>
  <c r="AN7" i="2"/>
  <c r="S6" i="2"/>
  <c r="AE6" i="2"/>
  <c r="AQ6" i="2"/>
  <c r="O6" i="2"/>
  <c r="AA6" i="2"/>
  <c r="AM6" i="2"/>
  <c r="P6" i="2"/>
  <c r="AB6" i="2"/>
  <c r="AN6" i="2"/>
  <c r="O5" i="2"/>
  <c r="AA5" i="2"/>
  <c r="AM5" i="2"/>
  <c r="S5" i="3"/>
  <c r="AE5" i="3"/>
  <c r="M5" i="3"/>
  <c r="Y5" i="3"/>
  <c r="BE19" i="2"/>
  <c r="BE18" i="2"/>
  <c r="BE5" i="2"/>
  <c r="M17" i="2"/>
  <c r="M16" i="2"/>
  <c r="M15" i="2"/>
  <c r="M14" i="2"/>
  <c r="M13" i="2"/>
  <c r="M12" i="2"/>
  <c r="M11" i="2"/>
  <c r="M10" i="2"/>
  <c r="M9" i="2"/>
  <c r="M8" i="2"/>
  <c r="M7" i="2"/>
  <c r="M6" i="2"/>
  <c r="Y17" i="2"/>
  <c r="Y16" i="2"/>
  <c r="Y15" i="2"/>
  <c r="Y14" i="2"/>
  <c r="Y13" i="2"/>
  <c r="Y12" i="2"/>
  <c r="Y11" i="2"/>
  <c r="Y10" i="2"/>
  <c r="Y9" i="2"/>
  <c r="Y8" i="2"/>
  <c r="Y7" i="2"/>
  <c r="Y6" i="2"/>
  <c r="AK17" i="2"/>
  <c r="AK16" i="2"/>
  <c r="AK15" i="2"/>
  <c r="AK14" i="2"/>
  <c r="AK13" i="2"/>
  <c r="AK12" i="2"/>
  <c r="AK11" i="2"/>
  <c r="AK10" i="2"/>
  <c r="AK9" i="2"/>
  <c r="AK8" i="2"/>
  <c r="AK7" i="2"/>
  <c r="AK6" i="2"/>
  <c r="M19" i="2"/>
  <c r="Y19" i="2"/>
  <c r="AK19" i="2"/>
  <c r="AW19" i="2"/>
  <c r="M18" i="2"/>
  <c r="Y18" i="2"/>
  <c r="AK18" i="2"/>
  <c r="AW18" i="2"/>
  <c r="AN65" i="2"/>
  <c r="AN66" i="2"/>
  <c r="AM65" i="2"/>
  <c r="AM66" i="2"/>
  <c r="AB65" i="2"/>
  <c r="AB66" i="2"/>
  <c r="AA65" i="2"/>
  <c r="AA66" i="2"/>
  <c r="P65" i="2"/>
  <c r="P66" i="2"/>
  <c r="O65" i="2"/>
  <c r="O66" i="2"/>
  <c r="D65" i="2"/>
  <c r="D66" i="2"/>
  <c r="C65" i="2"/>
  <c r="C66" i="2"/>
  <c r="AT60" i="2"/>
  <c r="AH60" i="2"/>
  <c r="V60" i="2"/>
  <c r="M60" i="2"/>
  <c r="Y60" i="2"/>
  <c r="AK60" i="2"/>
  <c r="J60" i="2"/>
  <c r="M59" i="2"/>
  <c r="Y59" i="2"/>
  <c r="AK59" i="2"/>
  <c r="M58" i="2"/>
  <c r="Y58" i="2"/>
  <c r="AK58" i="2"/>
  <c r="M57" i="2"/>
  <c r="Y57" i="2"/>
  <c r="AK57" i="2"/>
  <c r="AT52" i="2"/>
  <c r="AH52" i="2"/>
  <c r="V52" i="2"/>
  <c r="M52" i="2"/>
  <c r="Y52" i="2"/>
  <c r="AK52" i="2"/>
  <c r="J52" i="2"/>
  <c r="M51" i="2"/>
  <c r="Y51" i="2"/>
  <c r="AK51" i="2"/>
  <c r="M50" i="2"/>
  <c r="Y50" i="2"/>
  <c r="AK50" i="2"/>
  <c r="AT48" i="2"/>
  <c r="AH48" i="2"/>
  <c r="V48" i="2"/>
  <c r="P48" i="2"/>
  <c r="AB48" i="2"/>
  <c r="AN48" i="2"/>
  <c r="M48" i="2"/>
  <c r="Y48" i="2"/>
  <c r="AK48" i="2"/>
  <c r="J48" i="2"/>
  <c r="P47" i="2"/>
  <c r="AB47" i="2"/>
  <c r="AN47" i="2"/>
  <c r="M47" i="2"/>
  <c r="Y47" i="2"/>
  <c r="AK47" i="2"/>
  <c r="P46" i="2"/>
  <c r="AB46" i="2"/>
  <c r="AN46" i="2"/>
  <c r="M46" i="2"/>
  <c r="Y46" i="2"/>
  <c r="AK46" i="2"/>
  <c r="P45" i="2"/>
  <c r="AB45" i="2"/>
  <c r="AN45" i="2"/>
  <c r="M45" i="2"/>
  <c r="Y45" i="2"/>
  <c r="AK45" i="2"/>
  <c r="AT43" i="2"/>
  <c r="AH43" i="2"/>
  <c r="V43" i="2"/>
  <c r="M43" i="2"/>
  <c r="Y43" i="2"/>
  <c r="AK43" i="2"/>
  <c r="J43" i="2"/>
  <c r="M42" i="2"/>
  <c r="Y42" i="2"/>
  <c r="AK42" i="2"/>
  <c r="AT40" i="2"/>
  <c r="AH40" i="2"/>
  <c r="V40" i="2"/>
  <c r="P40" i="2"/>
  <c r="AB40" i="2"/>
  <c r="AN40" i="2"/>
  <c r="M40" i="2"/>
  <c r="Y40" i="2"/>
  <c r="AK40" i="2"/>
  <c r="J40" i="2"/>
  <c r="P39" i="2"/>
  <c r="AB39" i="2"/>
  <c r="AN39" i="2"/>
  <c r="M39" i="2"/>
  <c r="Y39" i="2"/>
  <c r="AK39" i="2"/>
  <c r="AT37" i="2"/>
  <c r="AH37" i="2"/>
  <c r="V37" i="2"/>
  <c r="P37" i="2"/>
  <c r="AB37" i="2"/>
  <c r="AN37" i="2"/>
  <c r="M37" i="2"/>
  <c r="Y37" i="2"/>
  <c r="AK37" i="2"/>
  <c r="J37" i="2"/>
  <c r="P36" i="2"/>
  <c r="AB36" i="2"/>
  <c r="AN36" i="2"/>
  <c r="M36" i="2"/>
  <c r="Y36" i="2"/>
  <c r="AK36" i="2"/>
  <c r="AT34" i="2"/>
  <c r="AH34" i="2"/>
  <c r="V34" i="2"/>
  <c r="P34" i="2"/>
  <c r="AB34" i="2"/>
  <c r="AN34" i="2"/>
  <c r="M34" i="2"/>
  <c r="Y34" i="2"/>
  <c r="AK34" i="2"/>
  <c r="J34" i="2"/>
  <c r="P33" i="2"/>
  <c r="AB33" i="2"/>
  <c r="AN33" i="2"/>
  <c r="M33" i="2"/>
  <c r="Y33" i="2"/>
  <c r="AK33" i="2"/>
  <c r="P32" i="2"/>
  <c r="AB32" i="2"/>
  <c r="AN32" i="2"/>
  <c r="M32" i="2"/>
  <c r="Y32" i="2"/>
  <c r="AK32" i="2"/>
  <c r="P31" i="2"/>
  <c r="AB31" i="2"/>
  <c r="AN31" i="2"/>
  <c r="M31" i="2"/>
  <c r="Y31" i="2"/>
  <c r="AK31" i="2"/>
  <c r="P30" i="2"/>
  <c r="AB30" i="2"/>
  <c r="AN30" i="2"/>
  <c r="M30" i="2"/>
  <c r="Y30" i="2"/>
  <c r="AK30" i="2"/>
  <c r="AT28" i="2"/>
  <c r="AH28" i="2"/>
  <c r="V28" i="2"/>
  <c r="M28" i="2"/>
  <c r="Y28" i="2"/>
  <c r="AK28" i="2"/>
  <c r="J28" i="2"/>
  <c r="M27" i="2"/>
  <c r="Y27" i="2"/>
  <c r="AK27" i="2"/>
  <c r="M26" i="2"/>
  <c r="Y26" i="2"/>
  <c r="AK26" i="2"/>
  <c r="AT24" i="2"/>
  <c r="AH24" i="2"/>
  <c r="V24" i="2"/>
  <c r="P24" i="2"/>
  <c r="AB24" i="2"/>
  <c r="AN24" i="2"/>
  <c r="M24" i="2"/>
  <c r="Y24" i="2"/>
  <c r="AK24" i="2"/>
  <c r="J24" i="2"/>
  <c r="P23" i="2"/>
  <c r="AB23" i="2"/>
  <c r="AN23" i="2"/>
  <c r="M23" i="2"/>
  <c r="Y23" i="2"/>
  <c r="AK23" i="2"/>
  <c r="N19" i="2"/>
  <c r="Z19" i="2"/>
  <c r="AL19" i="2"/>
  <c r="E19" i="2"/>
  <c r="N18" i="2"/>
  <c r="Z18" i="2"/>
  <c r="AL18" i="2"/>
  <c r="E18" i="2"/>
  <c r="W17" i="2"/>
  <c r="AI17" i="2"/>
  <c r="AU17" i="2"/>
  <c r="N17" i="2"/>
  <c r="Z17" i="2"/>
  <c r="AL17" i="2"/>
  <c r="E17" i="2"/>
  <c r="W16" i="2"/>
  <c r="AI16" i="2"/>
  <c r="AU16" i="2"/>
  <c r="N16" i="2"/>
  <c r="Z16" i="2"/>
  <c r="AL16" i="2"/>
  <c r="E16" i="2"/>
  <c r="W15" i="2"/>
  <c r="AI15" i="2"/>
  <c r="AU15" i="2"/>
  <c r="N15" i="2"/>
  <c r="Z15" i="2"/>
  <c r="AL15" i="2"/>
  <c r="E15" i="2"/>
  <c r="W14" i="2"/>
  <c r="AI14" i="2"/>
  <c r="AU14" i="2"/>
  <c r="N14" i="2"/>
  <c r="Z14" i="2"/>
  <c r="AL14" i="2"/>
  <c r="E14" i="2"/>
  <c r="W13" i="2"/>
  <c r="AI13" i="2"/>
  <c r="AU13" i="2"/>
  <c r="N13" i="2"/>
  <c r="Z13" i="2"/>
  <c r="AL13" i="2"/>
  <c r="E13" i="2"/>
  <c r="W12" i="2"/>
  <c r="AI12" i="2"/>
  <c r="AU12" i="2"/>
  <c r="N12" i="2"/>
  <c r="Z12" i="2"/>
  <c r="AL12" i="2"/>
  <c r="E12" i="2"/>
  <c r="W11" i="2"/>
  <c r="AI11" i="2"/>
  <c r="AU11" i="2"/>
  <c r="N11" i="2"/>
  <c r="Z11" i="2"/>
  <c r="AL11" i="2"/>
  <c r="E11" i="2"/>
  <c r="W10" i="2"/>
  <c r="AI10" i="2"/>
  <c r="AU10" i="2"/>
  <c r="N10" i="2"/>
  <c r="Z10" i="2"/>
  <c r="AL10" i="2"/>
  <c r="E10" i="2"/>
  <c r="W9" i="2"/>
  <c r="AI9" i="2"/>
  <c r="AU9" i="2"/>
  <c r="N9" i="2"/>
  <c r="Z9" i="2"/>
  <c r="AL9" i="2"/>
  <c r="E9" i="2"/>
  <c r="W8" i="2"/>
  <c r="AI8" i="2"/>
  <c r="AU8" i="2"/>
  <c r="N8" i="2"/>
  <c r="Z8" i="2"/>
  <c r="AL8" i="2"/>
  <c r="E8" i="2"/>
  <c r="W7" i="2"/>
  <c r="AI7" i="2"/>
  <c r="AU7" i="2"/>
  <c r="N7" i="2"/>
  <c r="Z7" i="2"/>
  <c r="AL7" i="2"/>
  <c r="E7" i="2"/>
  <c r="W6" i="2"/>
  <c r="AI6" i="2"/>
  <c r="AU6" i="2"/>
  <c r="N6" i="2"/>
  <c r="Z6" i="2"/>
  <c r="AL6" i="2"/>
  <c r="E6" i="2"/>
  <c r="W5" i="2"/>
  <c r="AI5" i="2"/>
  <c r="AU5" i="2"/>
  <c r="N5" i="2"/>
  <c r="Z5" i="2"/>
  <c r="AL5" i="2"/>
  <c r="M5" i="2"/>
  <c r="Y5" i="2"/>
  <c r="AK5" i="2"/>
  <c r="E5" i="2"/>
  <c r="S2" i="2"/>
  <c r="AE2" i="2"/>
  <c r="AQ2" i="2"/>
  <c r="M2" i="2"/>
  <c r="Y2" i="2"/>
  <c r="AK2" i="2"/>
  <c r="AW2" i="2"/>
  <c r="BC2" i="2"/>
  <c r="Q5" i="2"/>
  <c r="J13" i="2"/>
  <c r="J15" i="2"/>
  <c r="J12" i="2"/>
  <c r="J14" i="2"/>
  <c r="V17" i="2"/>
  <c r="AC5" i="2"/>
  <c r="AC6" i="2"/>
  <c r="AC7" i="2"/>
  <c r="V7" i="2"/>
  <c r="AC8" i="2"/>
  <c r="AC9" i="2"/>
  <c r="AC12" i="2"/>
  <c r="AC14" i="2"/>
  <c r="AC16" i="2"/>
  <c r="Q6" i="2"/>
  <c r="Q7" i="2"/>
  <c r="Q8" i="2"/>
  <c r="Q9" i="2"/>
  <c r="AC10" i="2"/>
  <c r="AC11" i="2"/>
  <c r="AC13" i="2"/>
  <c r="AC15" i="2"/>
  <c r="Q10" i="2"/>
  <c r="J11" i="2"/>
  <c r="Q11" i="2"/>
  <c r="Q12" i="2"/>
  <c r="Q13" i="2"/>
  <c r="Q14" i="2"/>
  <c r="Q15" i="2"/>
  <c r="Q16" i="2"/>
  <c r="AC17" i="2"/>
  <c r="J18" i="2"/>
  <c r="AC18" i="2"/>
  <c r="V18" i="2"/>
  <c r="AC19" i="2"/>
  <c r="J16" i="2"/>
  <c r="AO18" i="2"/>
  <c r="Q17" i="2"/>
  <c r="Q18" i="2"/>
  <c r="Q19" i="2"/>
  <c r="V19" i="2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V8" i="2"/>
  <c r="V9" i="2"/>
  <c r="BD6" i="2"/>
  <c r="AH19" i="2"/>
  <c r="V16" i="2"/>
  <c r="V14" i="2"/>
  <c r="V12" i="2"/>
  <c r="BD15" i="2"/>
  <c r="AO15" i="2"/>
  <c r="BD11" i="2"/>
  <c r="AO11" i="2"/>
  <c r="BD10" i="2"/>
  <c r="AO10" i="2"/>
  <c r="BD14" i="2"/>
  <c r="AO14" i="2"/>
  <c r="J8" i="2"/>
  <c r="AO9" i="2"/>
  <c r="AO8" i="2"/>
  <c r="J6" i="2"/>
  <c r="AH5" i="2"/>
  <c r="AO5" i="2"/>
  <c r="J7" i="2"/>
  <c r="J19" i="2"/>
  <c r="J17" i="2"/>
  <c r="BD19" i="2"/>
  <c r="AO19" i="2"/>
  <c r="AO17" i="2"/>
  <c r="V15" i="2"/>
  <c r="V13" i="2"/>
  <c r="V11" i="2"/>
  <c r="V10" i="2"/>
  <c r="BD13" i="2"/>
  <c r="AO13" i="2"/>
  <c r="V5" i="2"/>
  <c r="BD16" i="2"/>
  <c r="AO16" i="2"/>
  <c r="BD12" i="2"/>
  <c r="AO12" i="2"/>
  <c r="J10" i="2"/>
  <c r="J9" i="2"/>
  <c r="AO7" i="2"/>
  <c r="AO6" i="2"/>
  <c r="J5" i="2"/>
  <c r="D65" i="5"/>
  <c r="D66" i="5"/>
  <c r="C65" i="5"/>
  <c r="C66" i="5"/>
  <c r="J60" i="5"/>
  <c r="J52" i="5"/>
  <c r="J48" i="5"/>
  <c r="J43" i="5"/>
  <c r="J40" i="5"/>
  <c r="J37" i="5"/>
  <c r="J34" i="5"/>
  <c r="J28" i="5"/>
  <c r="J24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E12" i="5"/>
  <c r="E11" i="5"/>
  <c r="E10" i="5"/>
  <c r="E9" i="5"/>
  <c r="E8" i="5"/>
  <c r="E7" i="5"/>
  <c r="E6" i="5"/>
  <c r="E5" i="5"/>
  <c r="Y59" i="4"/>
  <c r="Y57" i="4"/>
  <c r="Z60" i="4"/>
  <c r="Z59" i="4"/>
  <c r="Z58" i="4"/>
  <c r="Z57" i="4"/>
  <c r="AH43" i="4"/>
  <c r="AH28" i="4"/>
  <c r="AI19" i="4"/>
  <c r="AI18" i="4"/>
  <c r="AI16" i="4"/>
  <c r="AI14" i="4"/>
  <c r="AI12" i="4"/>
  <c r="AI10" i="4"/>
  <c r="AI8" i="4"/>
  <c r="AI6" i="4"/>
  <c r="Z19" i="4"/>
  <c r="Z16" i="4"/>
  <c r="Z14" i="4"/>
  <c r="Z12" i="4"/>
  <c r="Z10" i="4"/>
  <c r="Z8" i="4"/>
  <c r="Z6" i="4"/>
  <c r="P65" i="4"/>
  <c r="P66" i="4"/>
  <c r="O65" i="4"/>
  <c r="O66" i="4"/>
  <c r="D65" i="4"/>
  <c r="D66" i="4"/>
  <c r="C65" i="4"/>
  <c r="C66" i="4"/>
  <c r="V60" i="4"/>
  <c r="M60" i="4"/>
  <c r="Y60" i="4"/>
  <c r="J60" i="4"/>
  <c r="AH60" i="4"/>
  <c r="M59" i="4"/>
  <c r="M58" i="4"/>
  <c r="Y58" i="4"/>
  <c r="M57" i="4"/>
  <c r="V52" i="4"/>
  <c r="M52" i="4"/>
  <c r="J52" i="4"/>
  <c r="AH52" i="4"/>
  <c r="M51" i="4"/>
  <c r="M50" i="4"/>
  <c r="V48" i="4"/>
  <c r="P48" i="4"/>
  <c r="M48" i="4"/>
  <c r="J48" i="4"/>
  <c r="AH48" i="4"/>
  <c r="P47" i="4"/>
  <c r="M47" i="4"/>
  <c r="P46" i="4"/>
  <c r="M46" i="4"/>
  <c r="P45" i="4"/>
  <c r="M45" i="4"/>
  <c r="V43" i="4"/>
  <c r="M43" i="4"/>
  <c r="J43" i="4"/>
  <c r="M42" i="4"/>
  <c r="V40" i="4"/>
  <c r="P40" i="4"/>
  <c r="M40" i="4"/>
  <c r="J40" i="4"/>
  <c r="AH40" i="4"/>
  <c r="P39" i="4"/>
  <c r="M39" i="4"/>
  <c r="V37" i="4"/>
  <c r="P37" i="4"/>
  <c r="M37" i="4"/>
  <c r="J37" i="4"/>
  <c r="AH37" i="4"/>
  <c r="P36" i="4"/>
  <c r="M36" i="4"/>
  <c r="V34" i="4"/>
  <c r="P34" i="4"/>
  <c r="M34" i="4"/>
  <c r="J34" i="4"/>
  <c r="AH34" i="4"/>
  <c r="P33" i="4"/>
  <c r="M33" i="4"/>
  <c r="P32" i="4"/>
  <c r="M32" i="4"/>
  <c r="P31" i="4"/>
  <c r="M31" i="4"/>
  <c r="P30" i="4"/>
  <c r="M30" i="4"/>
  <c r="V28" i="4"/>
  <c r="M28" i="4"/>
  <c r="J28" i="4"/>
  <c r="M27" i="4"/>
  <c r="M26" i="4"/>
  <c r="V24" i="4"/>
  <c r="P24" i="4"/>
  <c r="M24" i="4"/>
  <c r="J24" i="4"/>
  <c r="P23" i="4"/>
  <c r="M23" i="4"/>
  <c r="S19" i="4"/>
  <c r="P19" i="4"/>
  <c r="O19" i="4"/>
  <c r="N19" i="4"/>
  <c r="M19" i="4"/>
  <c r="Y19" i="4"/>
  <c r="E19" i="4"/>
  <c r="S18" i="4"/>
  <c r="P18" i="4"/>
  <c r="O18" i="4"/>
  <c r="N18" i="4"/>
  <c r="Z18" i="4"/>
  <c r="M18" i="4"/>
  <c r="Y18" i="4"/>
  <c r="E18" i="4"/>
  <c r="W17" i="4"/>
  <c r="AI17" i="4"/>
  <c r="S17" i="4"/>
  <c r="P17" i="4"/>
  <c r="O17" i="4"/>
  <c r="N17" i="4"/>
  <c r="Z17" i="4"/>
  <c r="M17" i="4"/>
  <c r="Y17" i="4"/>
  <c r="I17" i="4"/>
  <c r="E17" i="4"/>
  <c r="W16" i="4"/>
  <c r="S16" i="4"/>
  <c r="P16" i="4"/>
  <c r="O16" i="4"/>
  <c r="N16" i="4"/>
  <c r="M16" i="4"/>
  <c r="Y16" i="4"/>
  <c r="E16" i="4"/>
  <c r="W15" i="4"/>
  <c r="AI15" i="4"/>
  <c r="S15" i="4"/>
  <c r="P15" i="4"/>
  <c r="O15" i="4"/>
  <c r="N15" i="4"/>
  <c r="Z15" i="4"/>
  <c r="M15" i="4"/>
  <c r="Y15" i="4"/>
  <c r="I15" i="4"/>
  <c r="E15" i="4"/>
  <c r="W14" i="4"/>
  <c r="S14" i="4"/>
  <c r="P14" i="4"/>
  <c r="O14" i="4"/>
  <c r="N14" i="4"/>
  <c r="M14" i="4"/>
  <c r="Y14" i="4"/>
  <c r="E14" i="4"/>
  <c r="W13" i="4"/>
  <c r="AI13" i="4"/>
  <c r="S13" i="4"/>
  <c r="P13" i="4"/>
  <c r="O13" i="4"/>
  <c r="N13" i="4"/>
  <c r="Z13" i="4"/>
  <c r="M13" i="4"/>
  <c r="Y13" i="4"/>
  <c r="I13" i="4"/>
  <c r="E13" i="4"/>
  <c r="W12" i="4"/>
  <c r="S12" i="4"/>
  <c r="P12" i="4"/>
  <c r="O12" i="4"/>
  <c r="N12" i="4"/>
  <c r="M12" i="4"/>
  <c r="Y12" i="4"/>
  <c r="E12" i="4"/>
  <c r="W11" i="4"/>
  <c r="AI11" i="4"/>
  <c r="S11" i="4"/>
  <c r="P11" i="4"/>
  <c r="O11" i="4"/>
  <c r="N11" i="4"/>
  <c r="Z11" i="4"/>
  <c r="M11" i="4"/>
  <c r="Y11" i="4"/>
  <c r="I11" i="4"/>
  <c r="E11" i="4"/>
  <c r="W10" i="4"/>
  <c r="S10" i="4"/>
  <c r="P10" i="4"/>
  <c r="O10" i="4"/>
  <c r="N10" i="4"/>
  <c r="M10" i="4"/>
  <c r="Y10" i="4"/>
  <c r="E10" i="4"/>
  <c r="W9" i="4"/>
  <c r="AI9" i="4"/>
  <c r="S9" i="4"/>
  <c r="P9" i="4"/>
  <c r="O9" i="4"/>
  <c r="N9" i="4"/>
  <c r="Z9" i="4"/>
  <c r="M9" i="4"/>
  <c r="Y9" i="4"/>
  <c r="I9" i="4"/>
  <c r="E9" i="4"/>
  <c r="W8" i="4"/>
  <c r="S8" i="4"/>
  <c r="P8" i="4"/>
  <c r="O8" i="4"/>
  <c r="N8" i="4"/>
  <c r="M8" i="4"/>
  <c r="Y8" i="4"/>
  <c r="E8" i="4"/>
  <c r="W7" i="4"/>
  <c r="AI7" i="4"/>
  <c r="S7" i="4"/>
  <c r="P7" i="4"/>
  <c r="O7" i="4"/>
  <c r="N7" i="4"/>
  <c r="Z7" i="4"/>
  <c r="M7" i="4"/>
  <c r="Y7" i="4"/>
  <c r="I7" i="4"/>
  <c r="E7" i="4"/>
  <c r="W6" i="4"/>
  <c r="S6" i="4"/>
  <c r="P6" i="4"/>
  <c r="O6" i="4"/>
  <c r="N6" i="4"/>
  <c r="M6" i="4"/>
  <c r="Y6" i="4"/>
  <c r="E6" i="4"/>
  <c r="W5" i="4"/>
  <c r="AI5" i="4"/>
  <c r="S5" i="4"/>
  <c r="P5" i="4"/>
  <c r="O5" i="4"/>
  <c r="N5" i="4"/>
  <c r="Z5" i="4"/>
  <c r="M5" i="4"/>
  <c r="Y5" i="4"/>
  <c r="E5" i="4"/>
  <c r="S2" i="4"/>
  <c r="AE2" i="4"/>
  <c r="M2" i="4"/>
  <c r="Y2" i="4"/>
  <c r="AK60" i="3"/>
  <c r="AL60" i="3"/>
  <c r="AL59" i="3"/>
  <c r="AL58" i="3"/>
  <c r="AL57" i="3"/>
  <c r="AT60" i="3"/>
  <c r="AU19" i="3"/>
  <c r="AU18" i="3"/>
  <c r="AB65" i="3"/>
  <c r="AB66" i="3"/>
  <c r="AA65" i="3"/>
  <c r="AA66" i="3"/>
  <c r="P65" i="3"/>
  <c r="P66" i="3"/>
  <c r="O65" i="3"/>
  <c r="O66" i="3"/>
  <c r="D65" i="3"/>
  <c r="D66" i="3"/>
  <c r="C65" i="3"/>
  <c r="C66" i="3"/>
  <c r="AH60" i="3"/>
  <c r="V60" i="3"/>
  <c r="M60" i="3"/>
  <c r="Y60" i="3"/>
  <c r="J60" i="3"/>
  <c r="M59" i="3"/>
  <c r="Y59" i="3"/>
  <c r="AK59" i="3"/>
  <c r="M58" i="3"/>
  <c r="Y58" i="3"/>
  <c r="AK58" i="3"/>
  <c r="M57" i="3"/>
  <c r="Y57" i="3"/>
  <c r="AK57" i="3"/>
  <c r="AH52" i="3"/>
  <c r="V52" i="3"/>
  <c r="M52" i="3"/>
  <c r="Y52" i="3"/>
  <c r="J52" i="3"/>
  <c r="AT52" i="3"/>
  <c r="M51" i="3"/>
  <c r="Y51" i="3"/>
  <c r="M50" i="3"/>
  <c r="Y50" i="3"/>
  <c r="AH48" i="3"/>
  <c r="V48" i="3"/>
  <c r="P48" i="3"/>
  <c r="AB48" i="3"/>
  <c r="M48" i="3"/>
  <c r="Y48" i="3"/>
  <c r="J48" i="3"/>
  <c r="AT48" i="3"/>
  <c r="P47" i="3"/>
  <c r="AB47" i="3"/>
  <c r="M47" i="3"/>
  <c r="Y47" i="3"/>
  <c r="P46" i="3"/>
  <c r="AB46" i="3"/>
  <c r="M46" i="3"/>
  <c r="Y46" i="3"/>
  <c r="P45" i="3"/>
  <c r="AB45" i="3"/>
  <c r="M45" i="3"/>
  <c r="Y45" i="3"/>
  <c r="AH43" i="3"/>
  <c r="V43" i="3"/>
  <c r="M43" i="3"/>
  <c r="Y43" i="3"/>
  <c r="J43" i="3"/>
  <c r="M42" i="3"/>
  <c r="Y42" i="3"/>
  <c r="AH40" i="3"/>
  <c r="Y40" i="3"/>
  <c r="V40" i="3"/>
  <c r="P40" i="3"/>
  <c r="AB40" i="3"/>
  <c r="M40" i="3"/>
  <c r="J40" i="3"/>
  <c r="AT40" i="3"/>
  <c r="P39" i="3"/>
  <c r="AB39" i="3"/>
  <c r="M39" i="3"/>
  <c r="Y39" i="3"/>
  <c r="AH37" i="3"/>
  <c r="V37" i="3"/>
  <c r="P37" i="3"/>
  <c r="AB37" i="3"/>
  <c r="M37" i="3"/>
  <c r="Y37" i="3"/>
  <c r="J37" i="3"/>
  <c r="P36" i="3"/>
  <c r="AB36" i="3"/>
  <c r="M36" i="3"/>
  <c r="Y36" i="3"/>
  <c r="AH34" i="3"/>
  <c r="V34" i="3"/>
  <c r="P34" i="3"/>
  <c r="AB34" i="3"/>
  <c r="M34" i="3"/>
  <c r="Y34" i="3"/>
  <c r="J34" i="3"/>
  <c r="AT34" i="3"/>
  <c r="P33" i="3"/>
  <c r="AB33" i="3"/>
  <c r="M33" i="3"/>
  <c r="Y33" i="3"/>
  <c r="P32" i="3"/>
  <c r="AB32" i="3"/>
  <c r="M32" i="3"/>
  <c r="Y32" i="3"/>
  <c r="P31" i="3"/>
  <c r="AB31" i="3"/>
  <c r="M31" i="3"/>
  <c r="Y31" i="3"/>
  <c r="P30" i="3"/>
  <c r="AB30" i="3"/>
  <c r="M30" i="3"/>
  <c r="Y30" i="3"/>
  <c r="AH28" i="3"/>
  <c r="V28" i="3"/>
  <c r="M28" i="3"/>
  <c r="Y28" i="3"/>
  <c r="J28" i="3"/>
  <c r="M27" i="3"/>
  <c r="Y27" i="3"/>
  <c r="M26" i="3"/>
  <c r="Y26" i="3"/>
  <c r="AH24" i="3"/>
  <c r="V24" i="3"/>
  <c r="P24" i="3"/>
  <c r="AB24" i="3"/>
  <c r="M24" i="3"/>
  <c r="Y24" i="3"/>
  <c r="J24" i="3"/>
  <c r="AT24" i="3"/>
  <c r="P23" i="3"/>
  <c r="AB23" i="3"/>
  <c r="M23" i="3"/>
  <c r="Y23" i="3"/>
  <c r="S19" i="3"/>
  <c r="AE19" i="3"/>
  <c r="P19" i="3"/>
  <c r="AB19" i="3"/>
  <c r="O19" i="3"/>
  <c r="AA19" i="3"/>
  <c r="N19" i="3"/>
  <c r="Z19" i="3"/>
  <c r="AL19" i="3"/>
  <c r="M19" i="3"/>
  <c r="Y19" i="3"/>
  <c r="AK19" i="3"/>
  <c r="I19" i="3"/>
  <c r="E19" i="3"/>
  <c r="S18" i="3"/>
  <c r="AE18" i="3"/>
  <c r="P18" i="3"/>
  <c r="AB18" i="3"/>
  <c r="O18" i="3"/>
  <c r="AA18" i="3"/>
  <c r="N18" i="3"/>
  <c r="Z18" i="3"/>
  <c r="AL18" i="3"/>
  <c r="M18" i="3"/>
  <c r="Y18" i="3"/>
  <c r="AK18" i="3"/>
  <c r="E18" i="3"/>
  <c r="W17" i="3"/>
  <c r="AI17" i="3"/>
  <c r="AU17" i="3"/>
  <c r="S17" i="3"/>
  <c r="AE17" i="3"/>
  <c r="P17" i="3"/>
  <c r="AB17" i="3"/>
  <c r="O17" i="3"/>
  <c r="AA17" i="3"/>
  <c r="N17" i="3"/>
  <c r="Z17" i="3"/>
  <c r="AL17" i="3"/>
  <c r="M17" i="3"/>
  <c r="Y17" i="3"/>
  <c r="AK17" i="3"/>
  <c r="I17" i="3"/>
  <c r="E17" i="3"/>
  <c r="W16" i="3"/>
  <c r="AI16" i="3"/>
  <c r="AU16" i="3"/>
  <c r="S16" i="3"/>
  <c r="AE16" i="3"/>
  <c r="P16" i="3"/>
  <c r="AB16" i="3"/>
  <c r="O16" i="3"/>
  <c r="AA16" i="3"/>
  <c r="N16" i="3"/>
  <c r="Z16" i="3"/>
  <c r="AL16" i="3"/>
  <c r="M16" i="3"/>
  <c r="Y16" i="3"/>
  <c r="AK16" i="3"/>
  <c r="E16" i="3"/>
  <c r="W15" i="3"/>
  <c r="AI15" i="3"/>
  <c r="AU15" i="3"/>
  <c r="S15" i="3"/>
  <c r="AE15" i="3"/>
  <c r="P15" i="3"/>
  <c r="AB15" i="3"/>
  <c r="O15" i="3"/>
  <c r="AA15" i="3"/>
  <c r="N15" i="3"/>
  <c r="Z15" i="3"/>
  <c r="AL15" i="3"/>
  <c r="M15" i="3"/>
  <c r="Y15" i="3"/>
  <c r="AK15" i="3"/>
  <c r="E15" i="3"/>
  <c r="W14" i="3"/>
  <c r="AI14" i="3"/>
  <c r="AU14" i="3"/>
  <c r="S14" i="3"/>
  <c r="AE14" i="3"/>
  <c r="P14" i="3"/>
  <c r="AB14" i="3"/>
  <c r="O14" i="3"/>
  <c r="AA14" i="3"/>
  <c r="N14" i="3"/>
  <c r="Z14" i="3"/>
  <c r="AL14" i="3"/>
  <c r="M14" i="3"/>
  <c r="Y14" i="3"/>
  <c r="AK14" i="3"/>
  <c r="I14" i="3"/>
  <c r="E14" i="3"/>
  <c r="W13" i="3"/>
  <c r="AI13" i="3"/>
  <c r="AU13" i="3"/>
  <c r="S13" i="3"/>
  <c r="AE13" i="3"/>
  <c r="P13" i="3"/>
  <c r="AB13" i="3"/>
  <c r="O13" i="3"/>
  <c r="AA13" i="3"/>
  <c r="N13" i="3"/>
  <c r="Z13" i="3"/>
  <c r="AL13" i="3"/>
  <c r="M13" i="3"/>
  <c r="Y13" i="3"/>
  <c r="AK13" i="3"/>
  <c r="I13" i="3"/>
  <c r="E13" i="3"/>
  <c r="W12" i="3"/>
  <c r="AI12" i="3"/>
  <c r="AU12" i="3"/>
  <c r="S12" i="3"/>
  <c r="AE12" i="3"/>
  <c r="P12" i="3"/>
  <c r="AB12" i="3"/>
  <c r="O12" i="3"/>
  <c r="AA12" i="3"/>
  <c r="N12" i="3"/>
  <c r="Z12" i="3"/>
  <c r="AL12" i="3"/>
  <c r="M12" i="3"/>
  <c r="Y12" i="3"/>
  <c r="AK12" i="3"/>
  <c r="I12" i="3"/>
  <c r="E12" i="3"/>
  <c r="W11" i="3"/>
  <c r="AI11" i="3"/>
  <c r="AU11" i="3"/>
  <c r="S11" i="3"/>
  <c r="AE11" i="3"/>
  <c r="P11" i="3"/>
  <c r="AB11" i="3"/>
  <c r="O11" i="3"/>
  <c r="AA11" i="3"/>
  <c r="N11" i="3"/>
  <c r="Z11" i="3"/>
  <c r="AL11" i="3"/>
  <c r="M11" i="3"/>
  <c r="Y11" i="3"/>
  <c r="AK11" i="3"/>
  <c r="E11" i="3"/>
  <c r="W10" i="3"/>
  <c r="AI10" i="3"/>
  <c r="AU10" i="3"/>
  <c r="S10" i="3"/>
  <c r="P10" i="3"/>
  <c r="AB10" i="3"/>
  <c r="O10" i="3"/>
  <c r="AA10" i="3"/>
  <c r="N10" i="3"/>
  <c r="Z10" i="3"/>
  <c r="AL10" i="3"/>
  <c r="M10" i="3"/>
  <c r="Y10" i="3"/>
  <c r="AK10" i="3"/>
  <c r="E10" i="3"/>
  <c r="W9" i="3"/>
  <c r="AI9" i="3"/>
  <c r="AU9" i="3"/>
  <c r="S9" i="3"/>
  <c r="P9" i="3"/>
  <c r="AB9" i="3"/>
  <c r="O9" i="3"/>
  <c r="AA9" i="3"/>
  <c r="N9" i="3"/>
  <c r="Z9" i="3"/>
  <c r="AL9" i="3"/>
  <c r="M9" i="3"/>
  <c r="Y9" i="3"/>
  <c r="AK9" i="3"/>
  <c r="E9" i="3"/>
  <c r="W8" i="3"/>
  <c r="AI8" i="3"/>
  <c r="AU8" i="3"/>
  <c r="S8" i="3"/>
  <c r="P8" i="3"/>
  <c r="AB8" i="3"/>
  <c r="O8" i="3"/>
  <c r="AA8" i="3"/>
  <c r="N8" i="3"/>
  <c r="Z8" i="3"/>
  <c r="AL8" i="3"/>
  <c r="M8" i="3"/>
  <c r="Y8" i="3"/>
  <c r="AK8" i="3"/>
  <c r="I8" i="3"/>
  <c r="E8" i="3"/>
  <c r="W7" i="3"/>
  <c r="AI7" i="3"/>
  <c r="AU7" i="3"/>
  <c r="S7" i="3"/>
  <c r="AE7" i="3"/>
  <c r="P7" i="3"/>
  <c r="AB7" i="3"/>
  <c r="O7" i="3"/>
  <c r="AA7" i="3"/>
  <c r="N7" i="3"/>
  <c r="Z7" i="3"/>
  <c r="AL7" i="3"/>
  <c r="M7" i="3"/>
  <c r="Y7" i="3"/>
  <c r="AK7" i="3"/>
  <c r="I7" i="3"/>
  <c r="E7" i="3"/>
  <c r="W6" i="3"/>
  <c r="AI6" i="3"/>
  <c r="AU6" i="3"/>
  <c r="S6" i="3"/>
  <c r="AE6" i="3"/>
  <c r="P6" i="3"/>
  <c r="AB6" i="3"/>
  <c r="O6" i="3"/>
  <c r="AA6" i="3"/>
  <c r="N6" i="3"/>
  <c r="Z6" i="3"/>
  <c r="AL6" i="3"/>
  <c r="M6" i="3"/>
  <c r="Y6" i="3"/>
  <c r="AK6" i="3"/>
  <c r="E6" i="3"/>
  <c r="W5" i="3"/>
  <c r="AI5" i="3"/>
  <c r="AU5" i="3"/>
  <c r="O5" i="3"/>
  <c r="AA5" i="3"/>
  <c r="N5" i="3"/>
  <c r="Z5" i="3"/>
  <c r="AL5" i="3"/>
  <c r="AK5" i="3"/>
  <c r="I5" i="3"/>
  <c r="E5" i="3"/>
  <c r="S2" i="3"/>
  <c r="AE2" i="3"/>
  <c r="AQ2" i="3"/>
  <c r="M2" i="3"/>
  <c r="Y2" i="3"/>
  <c r="AK2" i="3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Z5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AH10" i="2"/>
  <c r="BE10" i="2"/>
  <c r="AH15" i="2"/>
  <c r="BE15" i="2"/>
  <c r="AH6" i="2"/>
  <c r="BE6" i="2"/>
  <c r="AH16" i="2"/>
  <c r="BE16" i="2"/>
  <c r="AH14" i="2"/>
  <c r="BE14" i="2"/>
  <c r="AH11" i="2"/>
  <c r="BE11" i="2"/>
  <c r="AH12" i="2"/>
  <c r="BE12" i="2"/>
  <c r="AH13" i="2"/>
  <c r="BE13" i="2"/>
  <c r="AT6" i="2"/>
  <c r="V6" i="2"/>
  <c r="BD8" i="2"/>
  <c r="AT12" i="2"/>
  <c r="AT16" i="2"/>
  <c r="AT19" i="2"/>
  <c r="BD17" i="2"/>
  <c r="BE7" i="2"/>
  <c r="BD9" i="2"/>
  <c r="AT14" i="2"/>
  <c r="AT11" i="2"/>
  <c r="BD18" i="2"/>
  <c r="AT5" i="2"/>
  <c r="AT13" i="2"/>
  <c r="BE17" i="2"/>
  <c r="BD7" i="2"/>
  <c r="AH18" i="2"/>
  <c r="I15" i="3"/>
  <c r="AT28" i="3"/>
  <c r="AT37" i="3"/>
  <c r="AT43" i="3"/>
  <c r="I8" i="4"/>
  <c r="I12" i="4"/>
  <c r="I16" i="4"/>
  <c r="J16" i="4"/>
  <c r="AH24" i="4"/>
  <c r="H20" i="4"/>
  <c r="I6" i="4"/>
  <c r="I10" i="4"/>
  <c r="J10" i="4"/>
  <c r="I14" i="4"/>
  <c r="J14" i="4"/>
  <c r="I18" i="4"/>
  <c r="AG18" i="4"/>
  <c r="H20" i="5"/>
  <c r="J15" i="5"/>
  <c r="J17" i="5"/>
  <c r="J19" i="5"/>
  <c r="J16" i="5"/>
  <c r="J18" i="5"/>
  <c r="J13" i="5"/>
  <c r="J14" i="5"/>
  <c r="I5" i="5"/>
  <c r="I6" i="5"/>
  <c r="I7" i="5"/>
  <c r="I8" i="5"/>
  <c r="I9" i="5"/>
  <c r="I10" i="5"/>
  <c r="I11" i="5"/>
  <c r="I12" i="5"/>
  <c r="J11" i="4"/>
  <c r="J13" i="4"/>
  <c r="J15" i="4"/>
  <c r="J17" i="4"/>
  <c r="J12" i="4"/>
  <c r="U5" i="4"/>
  <c r="J6" i="4"/>
  <c r="J7" i="4"/>
  <c r="J8" i="4"/>
  <c r="J9" i="4"/>
  <c r="J18" i="4"/>
  <c r="I19" i="4"/>
  <c r="AG19" i="4"/>
  <c r="Q19" i="4"/>
  <c r="I5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V18" i="4"/>
  <c r="J19" i="4"/>
  <c r="H20" i="3"/>
  <c r="I6" i="3"/>
  <c r="J7" i="3"/>
  <c r="J15" i="3"/>
  <c r="I16" i="3"/>
  <c r="J17" i="3"/>
  <c r="I18" i="3"/>
  <c r="J19" i="3"/>
  <c r="AC5" i="3"/>
  <c r="AC7" i="3"/>
  <c r="AC6" i="3"/>
  <c r="AE8" i="3"/>
  <c r="AC9" i="3"/>
  <c r="U9" i="3"/>
  <c r="V9" i="3"/>
  <c r="AC10" i="3"/>
  <c r="U10" i="3"/>
  <c r="V10" i="3"/>
  <c r="AC11" i="3"/>
  <c r="AC13" i="3"/>
  <c r="AC15" i="3"/>
  <c r="AC17" i="3"/>
  <c r="AC19" i="3"/>
  <c r="J5" i="3"/>
  <c r="J8" i="3"/>
  <c r="AC8" i="3"/>
  <c r="AC12" i="3"/>
  <c r="AC14" i="3"/>
  <c r="AC16" i="3"/>
  <c r="AC18" i="3"/>
  <c r="Q5" i="3"/>
  <c r="AR5" i="3"/>
  <c r="Q6" i="3"/>
  <c r="AR6" i="3"/>
  <c r="Q7" i="3"/>
  <c r="AR7" i="3"/>
  <c r="Q8" i="3"/>
  <c r="AE9" i="3"/>
  <c r="AE10" i="3"/>
  <c r="J12" i="3"/>
  <c r="J13" i="3"/>
  <c r="J14" i="3"/>
  <c r="I9" i="3"/>
  <c r="Q9" i="3"/>
  <c r="I10" i="3"/>
  <c r="Q10" i="3"/>
  <c r="I11" i="3"/>
  <c r="Q11" i="3"/>
  <c r="AR11" i="3"/>
  <c r="Q12" i="3"/>
  <c r="AR12" i="3"/>
  <c r="Q13" i="3"/>
  <c r="AR13" i="3"/>
  <c r="Q14" i="3"/>
  <c r="AR14" i="3"/>
  <c r="Q15" i="3"/>
  <c r="AR15" i="3"/>
  <c r="Q16" i="3"/>
  <c r="AR16" i="3"/>
  <c r="Q17" i="3"/>
  <c r="AR17" i="3"/>
  <c r="Q18" i="3"/>
  <c r="AR18" i="3"/>
  <c r="Q19" i="3"/>
  <c r="AR19" i="3"/>
  <c r="C65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2" i="1"/>
  <c r="AE2" i="1"/>
  <c r="AQ2" i="1"/>
  <c r="BC2" i="1"/>
  <c r="BO2" i="1"/>
  <c r="M2" i="1"/>
  <c r="Y2" i="1"/>
  <c r="AK2" i="1"/>
  <c r="BI2" i="1"/>
  <c r="AI16" i="1"/>
  <c r="AU16" i="1"/>
  <c r="BG16" i="1"/>
  <c r="BS16" i="1"/>
  <c r="AI14" i="1"/>
  <c r="AU14" i="1"/>
  <c r="BG14" i="1"/>
  <c r="BS14" i="1"/>
  <c r="AI12" i="1"/>
  <c r="AU12" i="1"/>
  <c r="BG12" i="1"/>
  <c r="BS12" i="1"/>
  <c r="AI10" i="1"/>
  <c r="AU10" i="1"/>
  <c r="BG10" i="1"/>
  <c r="BS10" i="1"/>
  <c r="AI8" i="1"/>
  <c r="AU8" i="1"/>
  <c r="BG8" i="1"/>
  <c r="BS8" i="1"/>
  <c r="AI6" i="1"/>
  <c r="AU6" i="1"/>
  <c r="BG6" i="1"/>
  <c r="BS6" i="1"/>
  <c r="W17" i="1"/>
  <c r="AI17" i="1"/>
  <c r="AU17" i="1"/>
  <c r="BG17" i="1"/>
  <c r="BS17" i="1"/>
  <c r="W16" i="1"/>
  <c r="W15" i="1"/>
  <c r="AI15" i="1"/>
  <c r="AU15" i="1"/>
  <c r="BG15" i="1"/>
  <c r="BS15" i="1"/>
  <c r="W14" i="1"/>
  <c r="W13" i="1"/>
  <c r="AI13" i="1"/>
  <c r="AU13" i="1"/>
  <c r="BG13" i="1"/>
  <c r="BS13" i="1"/>
  <c r="W12" i="1"/>
  <c r="W11" i="1"/>
  <c r="AI11" i="1"/>
  <c r="AU11" i="1"/>
  <c r="BG11" i="1"/>
  <c r="BS11" i="1"/>
  <c r="W10" i="1"/>
  <c r="W9" i="1"/>
  <c r="AI9" i="1"/>
  <c r="AU9" i="1"/>
  <c r="BG9" i="1"/>
  <c r="BS9" i="1"/>
  <c r="W8" i="1"/>
  <c r="W7" i="1"/>
  <c r="AI7" i="1"/>
  <c r="AU7" i="1"/>
  <c r="BG7" i="1"/>
  <c r="BS7" i="1"/>
  <c r="W6" i="1"/>
  <c r="W5" i="1"/>
  <c r="AI5" i="1"/>
  <c r="AU5" i="1"/>
  <c r="BG5" i="1"/>
  <c r="BS5" i="1"/>
  <c r="E18" i="1"/>
  <c r="BJ60" i="1"/>
  <c r="BJ59" i="1"/>
  <c r="BJ58" i="1"/>
  <c r="BJ57" i="1"/>
  <c r="J24" i="1"/>
  <c r="AZ65" i="1"/>
  <c r="AY65" i="1"/>
  <c r="AY66" i="1"/>
  <c r="AZ66" i="1"/>
  <c r="BF60" i="1"/>
  <c r="BF52" i="1"/>
  <c r="BF48" i="1"/>
  <c r="BF43" i="1"/>
  <c r="BF40" i="1"/>
  <c r="BF37" i="1"/>
  <c r="BF34" i="1"/>
  <c r="BF28" i="1"/>
  <c r="BF24" i="1"/>
  <c r="AN65" i="1"/>
  <c r="AM65" i="1"/>
  <c r="AN66" i="1"/>
  <c r="AM66" i="1"/>
  <c r="AT60" i="1"/>
  <c r="AT52" i="1"/>
  <c r="AT48" i="1"/>
  <c r="AT43" i="1"/>
  <c r="AT40" i="1"/>
  <c r="AT37" i="1"/>
  <c r="AT34" i="1"/>
  <c r="AT28" i="1"/>
  <c r="AT24" i="1"/>
  <c r="P48" i="1"/>
  <c r="AB48" i="1"/>
  <c r="AN48" i="1"/>
  <c r="AZ48" i="1"/>
  <c r="P47" i="1"/>
  <c r="AB47" i="1"/>
  <c r="AN47" i="1"/>
  <c r="AZ47" i="1"/>
  <c r="P46" i="1"/>
  <c r="AB46" i="1"/>
  <c r="AN46" i="1"/>
  <c r="AZ46" i="1"/>
  <c r="P45" i="1"/>
  <c r="AB45" i="1"/>
  <c r="AN45" i="1"/>
  <c r="AZ45" i="1"/>
  <c r="P40" i="1"/>
  <c r="AB40" i="1"/>
  <c r="AN40" i="1"/>
  <c r="AZ40" i="1"/>
  <c r="P39" i="1"/>
  <c r="AB39" i="1"/>
  <c r="AN39" i="1"/>
  <c r="AZ39" i="1"/>
  <c r="P37" i="1"/>
  <c r="AB37" i="1"/>
  <c r="AN37" i="1"/>
  <c r="AZ37" i="1"/>
  <c r="P36" i="1"/>
  <c r="AB36" i="1"/>
  <c r="AN36" i="1"/>
  <c r="AZ36" i="1"/>
  <c r="P34" i="1"/>
  <c r="AB34" i="1"/>
  <c r="AN34" i="1"/>
  <c r="AZ34" i="1"/>
  <c r="P33" i="1"/>
  <c r="AB33" i="1"/>
  <c r="AN33" i="1"/>
  <c r="AZ33" i="1"/>
  <c r="P32" i="1"/>
  <c r="AB32" i="1"/>
  <c r="AN32" i="1"/>
  <c r="AZ32" i="1"/>
  <c r="P31" i="1"/>
  <c r="AB31" i="1"/>
  <c r="AN31" i="1"/>
  <c r="AZ31" i="1"/>
  <c r="P30" i="1"/>
  <c r="AB30" i="1"/>
  <c r="AN30" i="1"/>
  <c r="AZ30" i="1"/>
  <c r="P24" i="1"/>
  <c r="AB24" i="1"/>
  <c r="AN24" i="1"/>
  <c r="AZ24" i="1"/>
  <c r="P23" i="1"/>
  <c r="AB23" i="1"/>
  <c r="AN23" i="1"/>
  <c r="AZ23" i="1"/>
  <c r="M60" i="1"/>
  <c r="Y60" i="1"/>
  <c r="AK60" i="1"/>
  <c r="AW60" i="1"/>
  <c r="BI60" i="1"/>
  <c r="M59" i="1"/>
  <c r="Y59" i="1"/>
  <c r="AK59" i="1"/>
  <c r="AW59" i="1"/>
  <c r="BI59" i="1"/>
  <c r="M58" i="1"/>
  <c r="Y58" i="1"/>
  <c r="AK58" i="1"/>
  <c r="AW58" i="1"/>
  <c r="BI58" i="1"/>
  <c r="M57" i="1"/>
  <c r="Y57" i="1"/>
  <c r="AK57" i="1"/>
  <c r="AW57" i="1"/>
  <c r="BI57" i="1"/>
  <c r="M52" i="1"/>
  <c r="Y52" i="1"/>
  <c r="AK52" i="1"/>
  <c r="AW52" i="1"/>
  <c r="M51" i="1"/>
  <c r="Y51" i="1"/>
  <c r="AK51" i="1"/>
  <c r="AW51" i="1"/>
  <c r="M50" i="1"/>
  <c r="Y50" i="1"/>
  <c r="AK50" i="1"/>
  <c r="AW50" i="1"/>
  <c r="M48" i="1"/>
  <c r="Y48" i="1"/>
  <c r="AK48" i="1"/>
  <c r="AW48" i="1"/>
  <c r="M47" i="1"/>
  <c r="Y47" i="1"/>
  <c r="AK47" i="1"/>
  <c r="AW47" i="1"/>
  <c r="M46" i="1"/>
  <c r="Y46" i="1"/>
  <c r="AK46" i="1"/>
  <c r="AW46" i="1"/>
  <c r="M45" i="1"/>
  <c r="Y45" i="1"/>
  <c r="AK45" i="1"/>
  <c r="AW45" i="1"/>
  <c r="M43" i="1"/>
  <c r="Y43" i="1"/>
  <c r="AK43" i="1"/>
  <c r="AW43" i="1"/>
  <c r="M42" i="1"/>
  <c r="Y42" i="1"/>
  <c r="AK42" i="1"/>
  <c r="AW42" i="1"/>
  <c r="M40" i="1"/>
  <c r="Y40" i="1"/>
  <c r="AK40" i="1"/>
  <c r="AW40" i="1"/>
  <c r="M39" i="1"/>
  <c r="Y39" i="1"/>
  <c r="AK39" i="1"/>
  <c r="AW39" i="1"/>
  <c r="M37" i="1"/>
  <c r="Y37" i="1"/>
  <c r="AK37" i="1"/>
  <c r="AW37" i="1"/>
  <c r="M36" i="1"/>
  <c r="Y36" i="1"/>
  <c r="AK36" i="1"/>
  <c r="AW36" i="1"/>
  <c r="M34" i="1"/>
  <c r="Y34" i="1"/>
  <c r="AK34" i="1"/>
  <c r="AW34" i="1"/>
  <c r="M33" i="1"/>
  <c r="Y33" i="1"/>
  <c r="AK33" i="1"/>
  <c r="AW33" i="1"/>
  <c r="M32" i="1"/>
  <c r="Y32" i="1"/>
  <c r="AK32" i="1"/>
  <c r="AW32" i="1"/>
  <c r="M31" i="1"/>
  <c r="Y31" i="1"/>
  <c r="AK31" i="1"/>
  <c r="AW31" i="1"/>
  <c r="M30" i="1"/>
  <c r="Y30" i="1"/>
  <c r="AK30" i="1"/>
  <c r="AW30" i="1"/>
  <c r="M28" i="1"/>
  <c r="Y28" i="1"/>
  <c r="AK28" i="1"/>
  <c r="AW28" i="1"/>
  <c r="M27" i="1"/>
  <c r="Y27" i="1"/>
  <c r="AK27" i="1"/>
  <c r="AW27" i="1"/>
  <c r="M26" i="1"/>
  <c r="Y26" i="1"/>
  <c r="AK26" i="1"/>
  <c r="AW26" i="1"/>
  <c r="M24" i="1"/>
  <c r="Y24" i="1"/>
  <c r="AK24" i="1"/>
  <c r="AW24" i="1"/>
  <c r="M23" i="1"/>
  <c r="Y23" i="1"/>
  <c r="AK23" i="1"/>
  <c r="AW23" i="1"/>
  <c r="AA65" i="1"/>
  <c r="AB65" i="1"/>
  <c r="AB66" i="1"/>
  <c r="AA66" i="1"/>
  <c r="AH60" i="1"/>
  <c r="AH52" i="1"/>
  <c r="AH48" i="1"/>
  <c r="AH43" i="1"/>
  <c r="AH40" i="1"/>
  <c r="AH37" i="1"/>
  <c r="AH34" i="1"/>
  <c r="AH28" i="1"/>
  <c r="AH24" i="1"/>
  <c r="P65" i="1"/>
  <c r="P66" i="1"/>
  <c r="P19" i="1"/>
  <c r="AB19" i="1"/>
  <c r="AN19" i="1"/>
  <c r="AZ19" i="1"/>
  <c r="P18" i="1"/>
  <c r="AB18" i="1"/>
  <c r="AN18" i="1"/>
  <c r="AZ18" i="1"/>
  <c r="P17" i="1"/>
  <c r="AB17" i="1"/>
  <c r="AN17" i="1"/>
  <c r="AZ17" i="1"/>
  <c r="P16" i="1"/>
  <c r="P15" i="1"/>
  <c r="AB15" i="1"/>
  <c r="AN15" i="1"/>
  <c r="AZ15" i="1"/>
  <c r="P14" i="1"/>
  <c r="AB14" i="1"/>
  <c r="AN14" i="1"/>
  <c r="AZ14" i="1"/>
  <c r="P13" i="1"/>
  <c r="AB13" i="1"/>
  <c r="AN13" i="1"/>
  <c r="AZ13" i="1"/>
  <c r="P12" i="1"/>
  <c r="P11" i="1"/>
  <c r="AB11" i="1"/>
  <c r="AN11" i="1"/>
  <c r="P10" i="1"/>
  <c r="AB10" i="1"/>
  <c r="AN10" i="1"/>
  <c r="AZ10" i="1"/>
  <c r="P9" i="1"/>
  <c r="AB9" i="1"/>
  <c r="AN9" i="1"/>
  <c r="AZ9" i="1"/>
  <c r="P8" i="1"/>
  <c r="P7" i="1"/>
  <c r="AB7" i="1"/>
  <c r="AN7" i="1"/>
  <c r="AZ7" i="1"/>
  <c r="P6" i="1"/>
  <c r="O19" i="1"/>
  <c r="AA19" i="1"/>
  <c r="AM19" i="1"/>
  <c r="AY19" i="1"/>
  <c r="O18" i="1"/>
  <c r="AA18" i="1"/>
  <c r="AM18" i="1"/>
  <c r="AY18" i="1"/>
  <c r="O17" i="1"/>
  <c r="AA17" i="1"/>
  <c r="AM17" i="1"/>
  <c r="AY17" i="1"/>
  <c r="O16" i="1"/>
  <c r="AA16" i="1"/>
  <c r="AM16" i="1"/>
  <c r="AY16" i="1"/>
  <c r="O15" i="1"/>
  <c r="AA15" i="1"/>
  <c r="AM15" i="1"/>
  <c r="AY15" i="1"/>
  <c r="O14" i="1"/>
  <c r="AA14" i="1"/>
  <c r="AM14" i="1"/>
  <c r="AY14" i="1"/>
  <c r="O13" i="1"/>
  <c r="AA13" i="1"/>
  <c r="AM13" i="1"/>
  <c r="AY13" i="1"/>
  <c r="O12" i="1"/>
  <c r="AA12" i="1"/>
  <c r="AM12" i="1"/>
  <c r="AY12" i="1"/>
  <c r="O11" i="1"/>
  <c r="AA11" i="1"/>
  <c r="AM11" i="1"/>
  <c r="AY11" i="1"/>
  <c r="O10" i="1"/>
  <c r="AA10" i="1"/>
  <c r="AM10" i="1"/>
  <c r="AY10" i="1"/>
  <c r="O9" i="1"/>
  <c r="AA9" i="1"/>
  <c r="AM9" i="1"/>
  <c r="AY9" i="1"/>
  <c r="O8" i="1"/>
  <c r="AA8" i="1"/>
  <c r="AM8" i="1"/>
  <c r="AY8" i="1"/>
  <c r="O7" i="1"/>
  <c r="AA7" i="1"/>
  <c r="AM7" i="1"/>
  <c r="AY7" i="1"/>
  <c r="O6" i="1"/>
  <c r="AA6" i="1"/>
  <c r="AM6" i="1"/>
  <c r="O5" i="1"/>
  <c r="Z19" i="1"/>
  <c r="AL19" i="1"/>
  <c r="AX19" i="1"/>
  <c r="BJ19" i="1"/>
  <c r="Z18" i="1"/>
  <c r="AL18" i="1"/>
  <c r="AX18" i="1"/>
  <c r="BJ18" i="1"/>
  <c r="Z17" i="1"/>
  <c r="AL17" i="1"/>
  <c r="AX17" i="1"/>
  <c r="BJ17" i="1"/>
  <c r="Z16" i="1"/>
  <c r="AL16" i="1"/>
  <c r="AX16" i="1"/>
  <c r="BJ16" i="1"/>
  <c r="Z15" i="1"/>
  <c r="AL15" i="1"/>
  <c r="AX15" i="1"/>
  <c r="BJ15" i="1"/>
  <c r="Z14" i="1"/>
  <c r="AL14" i="1"/>
  <c r="AX14" i="1"/>
  <c r="BJ14" i="1"/>
  <c r="Z13" i="1"/>
  <c r="AL13" i="1"/>
  <c r="AX13" i="1"/>
  <c r="BJ13" i="1"/>
  <c r="Z12" i="1"/>
  <c r="AL12" i="1"/>
  <c r="AX12" i="1"/>
  <c r="BJ12" i="1"/>
  <c r="Z11" i="1"/>
  <c r="AL11" i="1"/>
  <c r="AX11" i="1"/>
  <c r="BJ11" i="1"/>
  <c r="Z10" i="1"/>
  <c r="AL10" i="1"/>
  <c r="AX10" i="1"/>
  <c r="BJ10" i="1"/>
  <c r="Z9" i="1"/>
  <c r="AL9" i="1"/>
  <c r="AX9" i="1"/>
  <c r="BJ9" i="1"/>
  <c r="M19" i="1"/>
  <c r="Y19" i="1"/>
  <c r="AK19" i="1"/>
  <c r="AW19" i="1"/>
  <c r="BI19" i="1"/>
  <c r="M18" i="1"/>
  <c r="Y18" i="1"/>
  <c r="AK18" i="1"/>
  <c r="AW18" i="1"/>
  <c r="BI18" i="1"/>
  <c r="Y17" i="1"/>
  <c r="AK17" i="1"/>
  <c r="AW17" i="1"/>
  <c r="BI17" i="1"/>
  <c r="Y16" i="1"/>
  <c r="AK16" i="1"/>
  <c r="AW16" i="1"/>
  <c r="BI16" i="1"/>
  <c r="Y15" i="1"/>
  <c r="AK15" i="1"/>
  <c r="AW15" i="1"/>
  <c r="BI15" i="1"/>
  <c r="Y14" i="1"/>
  <c r="AK14" i="1"/>
  <c r="AW14" i="1"/>
  <c r="BI14" i="1"/>
  <c r="Y13" i="1"/>
  <c r="AK13" i="1"/>
  <c r="AW13" i="1"/>
  <c r="BI13" i="1"/>
  <c r="Y12" i="1"/>
  <c r="AK12" i="1"/>
  <c r="AW12" i="1"/>
  <c r="BI12" i="1"/>
  <c r="Y11" i="1"/>
  <c r="AK11" i="1"/>
  <c r="AW11" i="1"/>
  <c r="BI11" i="1"/>
  <c r="Y10" i="1"/>
  <c r="AK10" i="1"/>
  <c r="AW10" i="1"/>
  <c r="BI10" i="1"/>
  <c r="Z8" i="1"/>
  <c r="AL8" i="1"/>
  <c r="AX8" i="1"/>
  <c r="BJ8" i="1"/>
  <c r="Z7" i="1"/>
  <c r="AL7" i="1"/>
  <c r="AX7" i="1"/>
  <c r="BJ7" i="1"/>
  <c r="Z6" i="1"/>
  <c r="AL6" i="1"/>
  <c r="AX6" i="1"/>
  <c r="BJ6" i="1"/>
  <c r="AL5" i="1"/>
  <c r="AX5" i="1"/>
  <c r="BJ5" i="1"/>
  <c r="Y9" i="1"/>
  <c r="AK9" i="1"/>
  <c r="AW9" i="1"/>
  <c r="BI9" i="1"/>
  <c r="Y8" i="1"/>
  <c r="AK8" i="1"/>
  <c r="AW8" i="1"/>
  <c r="BI8" i="1"/>
  <c r="Y7" i="1"/>
  <c r="AK7" i="1"/>
  <c r="AW7" i="1"/>
  <c r="BI7" i="1"/>
  <c r="Y6" i="1"/>
  <c r="AK6" i="1"/>
  <c r="Y5" i="1"/>
  <c r="AK5" i="1"/>
  <c r="V60" i="1"/>
  <c r="V52" i="1"/>
  <c r="V48" i="1"/>
  <c r="V43" i="1"/>
  <c r="V40" i="1"/>
  <c r="V37" i="1"/>
  <c r="V34" i="1"/>
  <c r="V28" i="1"/>
  <c r="V24" i="1"/>
  <c r="Q14" i="1"/>
  <c r="Q11" i="1"/>
  <c r="Q8" i="1"/>
  <c r="Q6" i="1"/>
  <c r="J48" i="1"/>
  <c r="J40" i="1"/>
  <c r="BR40" i="1"/>
  <c r="J37" i="1"/>
  <c r="J34" i="1"/>
  <c r="E8" i="1"/>
  <c r="D65" i="1"/>
  <c r="D66" i="1"/>
  <c r="C66" i="1"/>
  <c r="J60" i="1"/>
  <c r="J52" i="1"/>
  <c r="BR52" i="1"/>
  <c r="J43" i="1"/>
  <c r="BR43" i="1"/>
  <c r="J28" i="1"/>
  <c r="E19" i="1"/>
  <c r="E17" i="1"/>
  <c r="E16" i="1"/>
  <c r="E15" i="1"/>
  <c r="E14" i="1"/>
  <c r="E13" i="1"/>
  <c r="E12" i="1"/>
  <c r="E11" i="1"/>
  <c r="E10" i="1"/>
  <c r="E9" i="1"/>
  <c r="E7" i="1"/>
  <c r="E6" i="1"/>
  <c r="E5" i="1"/>
  <c r="I19" i="1"/>
  <c r="I18" i="1"/>
  <c r="AH9" i="2"/>
  <c r="BE9" i="2"/>
  <c r="AH8" i="2"/>
  <c r="BE8" i="2"/>
  <c r="BF6" i="2"/>
  <c r="V68" i="2"/>
  <c r="Q70" i="2"/>
  <c r="AT18" i="2"/>
  <c r="BF13" i="2"/>
  <c r="AT8" i="2"/>
  <c r="BF18" i="2"/>
  <c r="AH17" i="2"/>
  <c r="AT15" i="2"/>
  <c r="AT10" i="2"/>
  <c r="BF9" i="2"/>
  <c r="AH7" i="2"/>
  <c r="AT17" i="2"/>
  <c r="BF19" i="2"/>
  <c r="AG5" i="4"/>
  <c r="AH5" i="4"/>
  <c r="AA5" i="1"/>
  <c r="AE6" i="1"/>
  <c r="AE8" i="1"/>
  <c r="AE10" i="1"/>
  <c r="AE12" i="1"/>
  <c r="AE14" i="1"/>
  <c r="AE16" i="1"/>
  <c r="AE18" i="1"/>
  <c r="BR28" i="1"/>
  <c r="AE7" i="1"/>
  <c r="AE9" i="1"/>
  <c r="AE11" i="1"/>
  <c r="AE13" i="1"/>
  <c r="AE15" i="1"/>
  <c r="AE17" i="1"/>
  <c r="AE19" i="1"/>
  <c r="J18" i="3"/>
  <c r="V19" i="4"/>
  <c r="AF19" i="4"/>
  <c r="AH19" i="4"/>
  <c r="AH18" i="4"/>
  <c r="J16" i="3"/>
  <c r="J6" i="3"/>
  <c r="J12" i="5"/>
  <c r="J10" i="5"/>
  <c r="J8" i="5"/>
  <c r="J6" i="5"/>
  <c r="I20" i="5"/>
  <c r="J20" i="5"/>
  <c r="J54" i="5"/>
  <c r="J62" i="5"/>
  <c r="J11" i="5"/>
  <c r="J9" i="5"/>
  <c r="J7" i="5"/>
  <c r="J5" i="5"/>
  <c r="V5" i="4"/>
  <c r="U17" i="4"/>
  <c r="AG17" i="4"/>
  <c r="AH17" i="4"/>
  <c r="U16" i="4"/>
  <c r="U15" i="4"/>
  <c r="U14" i="4"/>
  <c r="AG14" i="4"/>
  <c r="AH14" i="4"/>
  <c r="U13" i="4"/>
  <c r="AG13" i="4"/>
  <c r="AH13" i="4"/>
  <c r="U12" i="4"/>
  <c r="U11" i="4"/>
  <c r="U10" i="4"/>
  <c r="AG10" i="4"/>
  <c r="AH10" i="4"/>
  <c r="U9" i="4"/>
  <c r="AG9" i="4"/>
  <c r="AH9" i="4"/>
  <c r="U8" i="4"/>
  <c r="U7" i="4"/>
  <c r="U6" i="4"/>
  <c r="I20" i="4"/>
  <c r="J20" i="4"/>
  <c r="J54" i="4"/>
  <c r="J62" i="4"/>
  <c r="J5" i="4"/>
  <c r="T20" i="4"/>
  <c r="V19" i="3"/>
  <c r="V18" i="3"/>
  <c r="U17" i="3"/>
  <c r="U16" i="3"/>
  <c r="V16" i="3"/>
  <c r="U15" i="3"/>
  <c r="V15" i="3"/>
  <c r="U14" i="3"/>
  <c r="U13" i="3"/>
  <c r="V13" i="3"/>
  <c r="U12" i="3"/>
  <c r="U11" i="3"/>
  <c r="U7" i="3"/>
  <c r="U6" i="3"/>
  <c r="V6" i="3"/>
  <c r="T20" i="3"/>
  <c r="U5" i="3"/>
  <c r="V5" i="3"/>
  <c r="AG16" i="3"/>
  <c r="AH16" i="3"/>
  <c r="AG14" i="3"/>
  <c r="AH14" i="3"/>
  <c r="AG12" i="3"/>
  <c r="AH12" i="3"/>
  <c r="AG19" i="3"/>
  <c r="AS19" i="3"/>
  <c r="AT19" i="3"/>
  <c r="AG7" i="3"/>
  <c r="AH7" i="3"/>
  <c r="AG5" i="3"/>
  <c r="AH5" i="3"/>
  <c r="J11" i="3"/>
  <c r="J10" i="3"/>
  <c r="J9" i="3"/>
  <c r="I20" i="3"/>
  <c r="J20" i="3"/>
  <c r="J54" i="3"/>
  <c r="J62" i="3"/>
  <c r="AR10" i="3"/>
  <c r="AR9" i="3"/>
  <c r="AG18" i="3"/>
  <c r="AH18" i="3"/>
  <c r="AG17" i="3"/>
  <c r="AH17" i="3"/>
  <c r="AG15" i="3"/>
  <c r="AH15" i="3"/>
  <c r="AG13" i="3"/>
  <c r="AH13" i="3"/>
  <c r="AG11" i="3"/>
  <c r="U8" i="3"/>
  <c r="AG6" i="3"/>
  <c r="AH6" i="3"/>
  <c r="Q19" i="1"/>
  <c r="U17" i="1"/>
  <c r="V17" i="1"/>
  <c r="BR37" i="1"/>
  <c r="BR60" i="1"/>
  <c r="BR48" i="1"/>
  <c r="BR34" i="1"/>
  <c r="BR24" i="1"/>
  <c r="O65" i="1"/>
  <c r="O66" i="1"/>
  <c r="BA19" i="1"/>
  <c r="AO19" i="1"/>
  <c r="AO17" i="1"/>
  <c r="AO15" i="1"/>
  <c r="AO14" i="1"/>
  <c r="AO13" i="1"/>
  <c r="AO11" i="1"/>
  <c r="BA11" i="1"/>
  <c r="AO18" i="1"/>
  <c r="AO10" i="1"/>
  <c r="AO9" i="1"/>
  <c r="BA9" i="1"/>
  <c r="AO7" i="1"/>
  <c r="BA7" i="1"/>
  <c r="AY6" i="1"/>
  <c r="BA10" i="1"/>
  <c r="BA13" i="1"/>
  <c r="BA14" i="1"/>
  <c r="BA15" i="1"/>
  <c r="BA17" i="1"/>
  <c r="BA18" i="1"/>
  <c r="AC11" i="1"/>
  <c r="AC13" i="1"/>
  <c r="AC15" i="1"/>
  <c r="AC17" i="1"/>
  <c r="AC19" i="1"/>
  <c r="Q7" i="1"/>
  <c r="Q9" i="1"/>
  <c r="Q10" i="1"/>
  <c r="Q13" i="1"/>
  <c r="Q15" i="1"/>
  <c r="Q17" i="1"/>
  <c r="Q18" i="1"/>
  <c r="AC10" i="1"/>
  <c r="AC14" i="1"/>
  <c r="AC18" i="1"/>
  <c r="Q12" i="1"/>
  <c r="Q16" i="1"/>
  <c r="Q5" i="1"/>
  <c r="V19" i="1"/>
  <c r="AB6" i="1"/>
  <c r="AC6" i="1"/>
  <c r="AB8" i="1"/>
  <c r="AC8" i="1"/>
  <c r="AB12" i="1"/>
  <c r="AB16" i="1"/>
  <c r="AC5" i="1"/>
  <c r="AC7" i="1"/>
  <c r="AC9" i="1"/>
  <c r="U16" i="1"/>
  <c r="V16" i="1"/>
  <c r="V18" i="1"/>
  <c r="I17" i="1"/>
  <c r="J19" i="1"/>
  <c r="I16" i="1"/>
  <c r="J18" i="1"/>
  <c r="H20" i="1"/>
  <c r="AT9" i="2"/>
  <c r="BF12" i="2"/>
  <c r="BF8" i="2"/>
  <c r="BF14" i="2"/>
  <c r="BF16" i="2"/>
  <c r="BF7" i="2"/>
  <c r="BF15" i="2"/>
  <c r="BF17" i="2"/>
  <c r="BD20" i="2"/>
  <c r="BF11" i="2"/>
  <c r="BE20" i="2"/>
  <c r="AT7" i="2"/>
  <c r="T70" i="2"/>
  <c r="V70" i="2"/>
  <c r="J68" i="2"/>
  <c r="BF10" i="2"/>
  <c r="BF5" i="2"/>
  <c r="AC70" i="2"/>
  <c r="V13" i="4"/>
  <c r="AH19" i="3"/>
  <c r="AF20" i="3"/>
  <c r="AS11" i="3"/>
  <c r="AT11" i="3"/>
  <c r="AS14" i="3"/>
  <c r="AT14" i="3"/>
  <c r="AS15" i="3"/>
  <c r="AT15" i="3"/>
  <c r="AS18" i="3"/>
  <c r="AT18" i="3"/>
  <c r="AQ18" i="1"/>
  <c r="AG18" i="1"/>
  <c r="AQ16" i="1"/>
  <c r="AQ14" i="1"/>
  <c r="AQ12" i="1"/>
  <c r="AQ10" i="1"/>
  <c r="AQ8" i="1"/>
  <c r="AQ6" i="1"/>
  <c r="AM5" i="1"/>
  <c r="AG16" i="1"/>
  <c r="AH16" i="1"/>
  <c r="V14" i="3"/>
  <c r="AQ19" i="1"/>
  <c r="AQ17" i="1"/>
  <c r="AG17" i="1"/>
  <c r="AH17" i="1"/>
  <c r="AQ15" i="1"/>
  <c r="AQ13" i="1"/>
  <c r="AQ11" i="1"/>
  <c r="AQ9" i="1"/>
  <c r="AQ7" i="1"/>
  <c r="AR8" i="3"/>
  <c r="U20" i="4"/>
  <c r="V20" i="4"/>
  <c r="V54" i="4"/>
  <c r="V62" i="4"/>
  <c r="AG6" i="4"/>
  <c r="AH6" i="4"/>
  <c r="V12" i="4"/>
  <c r="AG12" i="4"/>
  <c r="AH12" i="4"/>
  <c r="V15" i="4"/>
  <c r="AG15" i="4"/>
  <c r="AH15" i="4"/>
  <c r="V7" i="4"/>
  <c r="AG7" i="4"/>
  <c r="AH7" i="4"/>
  <c r="V11" i="4"/>
  <c r="AG11" i="4"/>
  <c r="AH11" i="4"/>
  <c r="V16" i="4"/>
  <c r="AG16" i="4"/>
  <c r="AH16" i="4"/>
  <c r="V17" i="4"/>
  <c r="V8" i="4"/>
  <c r="AG8" i="4"/>
  <c r="AH8" i="4"/>
  <c r="AS5" i="3"/>
  <c r="AT5" i="3"/>
  <c r="AS12" i="3"/>
  <c r="AT12" i="3"/>
  <c r="AS17" i="3"/>
  <c r="AT17" i="3"/>
  <c r="AS13" i="3"/>
  <c r="AT13" i="3"/>
  <c r="V8" i="3"/>
  <c r="V7" i="3"/>
  <c r="AS7" i="3"/>
  <c r="AT7" i="3"/>
  <c r="V11" i="3"/>
  <c r="V12" i="3"/>
  <c r="AS6" i="3"/>
  <c r="AT6" i="3"/>
  <c r="AS16" i="3"/>
  <c r="AT16" i="3"/>
  <c r="V17" i="3"/>
  <c r="B65" i="5"/>
  <c r="B65" i="4"/>
  <c r="V6" i="4"/>
  <c r="V9" i="4"/>
  <c r="V10" i="4"/>
  <c r="V14" i="4"/>
  <c r="AF20" i="4"/>
  <c r="AG9" i="3"/>
  <c r="AS9" i="3"/>
  <c r="AT9" i="3"/>
  <c r="AG10" i="3"/>
  <c r="AS10" i="3"/>
  <c r="AT10" i="3"/>
  <c r="B65" i="3"/>
  <c r="U20" i="3"/>
  <c r="AH11" i="3"/>
  <c r="AG8" i="3"/>
  <c r="AS8" i="3"/>
  <c r="AR20" i="3"/>
  <c r="V20" i="3"/>
  <c r="V54" i="3"/>
  <c r="V62" i="3"/>
  <c r="AG19" i="1"/>
  <c r="J17" i="1"/>
  <c r="J16" i="1"/>
  <c r="AC16" i="1"/>
  <c r="AN16" i="1"/>
  <c r="AC12" i="1"/>
  <c r="AN12" i="1"/>
  <c r="AH18" i="1"/>
  <c r="AN8" i="1"/>
  <c r="AN6" i="1"/>
  <c r="T20" i="1"/>
  <c r="U20" i="1"/>
  <c r="I20" i="1"/>
  <c r="J20" i="1"/>
  <c r="J54" i="1"/>
  <c r="J62" i="1"/>
  <c r="AT68" i="2"/>
  <c r="AO70" i="2"/>
  <c r="BF20" i="2"/>
  <c r="BF54" i="2"/>
  <c r="BF62" i="2"/>
  <c r="AH8" i="3"/>
  <c r="AT8" i="3"/>
  <c r="BC7" i="1"/>
  <c r="BC9" i="1"/>
  <c r="BC13" i="1"/>
  <c r="BC15" i="1"/>
  <c r="BC17" i="1"/>
  <c r="BE17" i="1"/>
  <c r="BF17" i="1"/>
  <c r="BC19" i="1"/>
  <c r="AY5" i="1"/>
  <c r="AO5" i="1"/>
  <c r="BC6" i="1"/>
  <c r="BC8" i="1"/>
  <c r="BC10" i="1"/>
  <c r="BC12" i="1"/>
  <c r="BC14" i="1"/>
  <c r="BC16" i="1"/>
  <c r="BC18" i="1"/>
  <c r="BE18" i="1"/>
  <c r="BF18" i="1"/>
  <c r="AG20" i="3"/>
  <c r="AH20" i="3"/>
  <c r="AH54" i="3"/>
  <c r="AH62" i="3"/>
  <c r="AC70" i="3"/>
  <c r="AH9" i="3"/>
  <c r="J66" i="5"/>
  <c r="Q70" i="4"/>
  <c r="N65" i="4"/>
  <c r="V66" i="4"/>
  <c r="V68" i="4"/>
  <c r="J66" i="4"/>
  <c r="AG20" i="4"/>
  <c r="AH20" i="4"/>
  <c r="AH54" i="4"/>
  <c r="AH62" i="4"/>
  <c r="J66" i="3"/>
  <c r="AH10" i="3"/>
  <c r="Q70" i="3"/>
  <c r="N65" i="3"/>
  <c r="V66" i="3"/>
  <c r="V68" i="3"/>
  <c r="AS20" i="3"/>
  <c r="AT20" i="3"/>
  <c r="AT54" i="3"/>
  <c r="AT62" i="3"/>
  <c r="BE19" i="1"/>
  <c r="BF19" i="1"/>
  <c r="AS19" i="1"/>
  <c r="AH19" i="1"/>
  <c r="AZ16" i="1"/>
  <c r="AO16" i="1"/>
  <c r="AZ12" i="1"/>
  <c r="AO12" i="1"/>
  <c r="AF20" i="1"/>
  <c r="AZ8" i="1"/>
  <c r="AO8" i="1"/>
  <c r="AZ6" i="1"/>
  <c r="AO6" i="1"/>
  <c r="B65" i="1"/>
  <c r="V20" i="1"/>
  <c r="V54" i="1"/>
  <c r="V62" i="1"/>
  <c r="AH68" i="2"/>
  <c r="AR70" i="2"/>
  <c r="AT70" i="2"/>
  <c r="BF68" i="2"/>
  <c r="AF70" i="2"/>
  <c r="AH70" i="2"/>
  <c r="Z65" i="3"/>
  <c r="AH66" i="3"/>
  <c r="AH68" i="3"/>
  <c r="BP18" i="1"/>
  <c r="AS18" i="1"/>
  <c r="BP14" i="1"/>
  <c r="BP10" i="1"/>
  <c r="BA5" i="1"/>
  <c r="BP5" i="1"/>
  <c r="AS17" i="1"/>
  <c r="BP17" i="1"/>
  <c r="BP15" i="1"/>
  <c r="BP9" i="1"/>
  <c r="Z65" i="4"/>
  <c r="AH66" i="4"/>
  <c r="J68" i="5"/>
  <c r="T70" i="4"/>
  <c r="V70" i="4"/>
  <c r="AH68" i="4"/>
  <c r="J68" i="4"/>
  <c r="T70" i="3"/>
  <c r="V70" i="3"/>
  <c r="J68" i="3"/>
  <c r="BP19" i="1"/>
  <c r="BQ11" i="1"/>
  <c r="BQ19" i="1"/>
  <c r="BR19" i="1"/>
  <c r="BP13" i="1"/>
  <c r="AT19" i="1"/>
  <c r="BP11" i="1"/>
  <c r="AS16" i="1"/>
  <c r="AT16" i="1"/>
  <c r="BA16" i="1"/>
  <c r="BP16" i="1"/>
  <c r="BA12" i="1"/>
  <c r="AG20" i="1"/>
  <c r="AH20" i="1"/>
  <c r="AH54" i="1"/>
  <c r="AH62" i="1"/>
  <c r="Z65" i="1"/>
  <c r="AH66" i="1"/>
  <c r="BP7" i="1"/>
  <c r="AR20" i="1"/>
  <c r="BA8" i="1"/>
  <c r="BA6" i="1"/>
  <c r="J66" i="1"/>
  <c r="N65" i="1"/>
  <c r="V66" i="1"/>
  <c r="Q70" i="1"/>
  <c r="AT66" i="3"/>
  <c r="AT68" i="3"/>
  <c r="BR11" i="1"/>
  <c r="BQ7" i="1"/>
  <c r="BR7" i="1"/>
  <c r="AF70" i="3"/>
  <c r="AH70" i="3"/>
  <c r="AL65" i="3"/>
  <c r="BQ15" i="1"/>
  <c r="BQ5" i="1"/>
  <c r="BR5" i="1"/>
  <c r="BQ10" i="1"/>
  <c r="BR10" i="1"/>
  <c r="AT18" i="1"/>
  <c r="BQ18" i="1"/>
  <c r="BR18" i="1"/>
  <c r="BQ9" i="1"/>
  <c r="BR9" i="1"/>
  <c r="BR15" i="1"/>
  <c r="BQ17" i="1"/>
  <c r="BR17" i="1"/>
  <c r="AT17" i="1"/>
  <c r="BQ14" i="1"/>
  <c r="BR14" i="1"/>
  <c r="BQ13" i="1"/>
  <c r="BR13" i="1"/>
  <c r="BE16" i="1"/>
  <c r="BF16" i="1"/>
  <c r="BP12" i="1"/>
  <c r="BQ12" i="1"/>
  <c r="AS20" i="1"/>
  <c r="AT20" i="1"/>
  <c r="AT54" i="1"/>
  <c r="AT62" i="1"/>
  <c r="AH68" i="1"/>
  <c r="AC70" i="1"/>
  <c r="BP8" i="1"/>
  <c r="BQ6" i="1"/>
  <c r="BD20" i="1"/>
  <c r="BP6" i="1"/>
  <c r="AF70" i="1"/>
  <c r="J68" i="1"/>
  <c r="V68" i="1"/>
  <c r="T70" i="1"/>
  <c r="V70" i="1"/>
  <c r="BQ8" i="1"/>
  <c r="BR8" i="1"/>
  <c r="BR12" i="1"/>
  <c r="BQ16" i="1"/>
  <c r="BR16" i="1"/>
  <c r="BP20" i="1"/>
  <c r="AH70" i="1"/>
  <c r="AL65" i="1"/>
  <c r="AT66" i="1"/>
  <c r="AR70" i="1"/>
  <c r="AO70" i="1"/>
  <c r="BE20" i="1"/>
  <c r="BF20" i="1"/>
  <c r="BF54" i="1"/>
  <c r="BF62" i="1"/>
  <c r="BR6" i="1"/>
  <c r="BQ20" i="1"/>
  <c r="BR20" i="1"/>
  <c r="BR54" i="1"/>
  <c r="BR62" i="1"/>
  <c r="BA70" i="1"/>
  <c r="AX65" i="1"/>
  <c r="BF66" i="1"/>
  <c r="AT70" i="1"/>
  <c r="AT68" i="1"/>
  <c r="BJ65" i="1"/>
  <c r="BD70" i="1"/>
  <c r="BF70" i="1"/>
  <c r="BR66" i="1"/>
  <c r="BR68" i="1"/>
  <c r="BF68" i="1"/>
</calcChain>
</file>

<file path=xl/sharedStrings.xml><?xml version="1.0" encoding="utf-8"?>
<sst xmlns="http://schemas.openxmlformats.org/spreadsheetml/2006/main" count="1516" uniqueCount="81">
  <si>
    <t>NAME - Last, First</t>
  </si>
  <si>
    <t>Role</t>
  </si>
  <si>
    <t>% Effort</t>
  </si>
  <si>
    <t>Fringe Rate</t>
  </si>
  <si>
    <t>Inst. Base Salary</t>
  </si>
  <si>
    <t>Salary Requested</t>
  </si>
  <si>
    <t>Fringe Benefit</t>
  </si>
  <si>
    <t>Total</t>
  </si>
  <si>
    <t>Appt Months</t>
  </si>
  <si>
    <t>SUBTOTAL</t>
  </si>
  <si>
    <t>CONSULTANT COSTS</t>
  </si>
  <si>
    <t>CWRU Account</t>
  </si>
  <si>
    <t>Equipment Detail</t>
  </si>
  <si>
    <t xml:space="preserve"> </t>
  </si>
  <si>
    <t>SUPPLIES</t>
  </si>
  <si>
    <t>Supply Detail</t>
  </si>
  <si>
    <t>Person Months</t>
  </si>
  <si>
    <t>TRAVEL</t>
  </si>
  <si>
    <t>Travel Detail</t>
  </si>
  <si>
    <t>PATIENT CARE COSTS</t>
  </si>
  <si>
    <t>Inpatient</t>
  </si>
  <si>
    <t>Outpatient</t>
  </si>
  <si>
    <r>
      <t xml:space="preserve">NON-SALARY EXPENSES  </t>
    </r>
    <r>
      <rPr>
        <i/>
        <sz val="11"/>
        <color theme="1"/>
        <rFont val="Calibri"/>
        <family val="2"/>
        <scheme val="minor"/>
      </rPr>
      <t>please provide detail as necessary</t>
    </r>
  </si>
  <si>
    <t>EQUIPMENT OVER $5000</t>
  </si>
  <si>
    <t>ALTERATIONS AND RENOVATIONS</t>
  </si>
  <si>
    <t>Detail</t>
  </si>
  <si>
    <t>OTHER EXPENSES SUBJECT TO F&amp;A</t>
  </si>
  <si>
    <t>Communication</t>
  </si>
  <si>
    <t>OTHER EXPENSES EXEMPT FROM F&amp;A</t>
  </si>
  <si>
    <t>Tuition</t>
  </si>
  <si>
    <t>Fellowships</t>
  </si>
  <si>
    <t xml:space="preserve">SUBTOTAL DIRECT COSTS </t>
  </si>
  <si>
    <t>SUBCONTRACTS</t>
  </si>
  <si>
    <t xml:space="preserve">TOTAL DIRECT COSTS </t>
  </si>
  <si>
    <t>Indrect Costs Base</t>
  </si>
  <si>
    <t>Indirect Cost Rate (as a decimal)</t>
  </si>
  <si>
    <t>PERSONNEL (From CWRU Only.  This includes Case, UH, MHMC, and CCLCM.)  ***All percentages should be expressed as a decimal***</t>
  </si>
  <si>
    <t>Patient Care - Other</t>
  </si>
  <si>
    <t>INDIRECT COSTS   ***This sheet uses an MTDC calculation***</t>
  </si>
  <si>
    <t>Inst. Base Salary***</t>
  </si>
  <si>
    <t>GRAND TOTAL YEAR 1</t>
  </si>
  <si>
    <t>GRAND TOTAL YEAR 2</t>
  </si>
  <si>
    <t>DIRECT COST</t>
  </si>
  <si>
    <t>INDIRECT COST</t>
  </si>
  <si>
    <t>Animal Care Expenses</t>
  </si>
  <si>
    <t>Shipping</t>
  </si>
  <si>
    <t>Patient Incentives</t>
  </si>
  <si>
    <t>Case Internal Cost Centers</t>
  </si>
  <si>
    <t>If more than two SubKs are expected, please see Finance Office as</t>
  </si>
  <si>
    <t>the formulas in this sheet are only set up to handle two of them.</t>
  </si>
  <si>
    <t>GRAND TOTAL YEAR 3</t>
  </si>
  <si>
    <t>GRAND TOTAL YEAR 4</t>
  </si>
  <si>
    <t>CUMULATIVE TOTAL (2 YEARS)</t>
  </si>
  <si>
    <t>CUMULATIVE TOTAL (3 YEARS)</t>
  </si>
  <si>
    <t>CUMULATIVE TOTAL (4 YEARS)</t>
  </si>
  <si>
    <t>GRAND TOTAL YEAR 5</t>
  </si>
  <si>
    <t>CUMULATIVE TOTAL (5 YEARS)</t>
  </si>
  <si>
    <t>CUMULATIVE TOTAL - 5 YEAR PROJECT PERIOD</t>
  </si>
  <si>
    <t>Other Detail</t>
  </si>
  <si>
    <t>SubK #1 - Direct Costs</t>
  </si>
  <si>
    <t>SubK #1 - Indirect Costs</t>
  </si>
  <si>
    <t>SubK #2 - Direct Costs</t>
  </si>
  <si>
    <t>SubK #2 - Indirect Costs</t>
  </si>
  <si>
    <t xml:space="preserve">  </t>
  </si>
  <si>
    <t xml:space="preserve">TOTAL PROJECT PERIOD  </t>
  </si>
  <si>
    <t>***Assumes a 2% increase from previous year's base.</t>
  </si>
  <si>
    <t>Postdoc Scholars</t>
  </si>
  <si>
    <t>Students</t>
  </si>
  <si>
    <t>Consultant Costs</t>
  </si>
  <si>
    <t xml:space="preserve">TITLE:   </t>
  </si>
  <si>
    <t xml:space="preserve">SPONSOR:  </t>
  </si>
  <si>
    <t>CUMULATIVE TOTAL - 3 YEAR PROJECT PERIOD</t>
  </si>
  <si>
    <t>CUMULATIVE TOTAL - 2 YEAR PROJECT PERIOD</t>
  </si>
  <si>
    <t>PI</t>
  </si>
  <si>
    <t>SALARY CAP IN EFFECT</t>
  </si>
  <si>
    <t>BUDGET PERIOD 2</t>
  </si>
  <si>
    <t>BUDGET PERIOD 3</t>
  </si>
  <si>
    <t>BUDGET PERIOD 4</t>
  </si>
  <si>
    <t>BUDGET PERIOD 5</t>
  </si>
  <si>
    <r>
      <t xml:space="preserve">BUDGET PERIOD 1  - </t>
    </r>
    <r>
      <rPr>
        <b/>
        <sz val="11"/>
        <color rgb="FFFF0000"/>
        <rFont val="Calibri"/>
        <family val="2"/>
        <scheme val="minor"/>
      </rPr>
      <t>Update yellow cell to reflect applicable salary cap. If N/A, enter 0.</t>
    </r>
  </si>
  <si>
    <r>
      <t>BUDGET PERIOD 1  -</t>
    </r>
    <r>
      <rPr>
        <b/>
        <sz val="11"/>
        <color rgb="FFFF0000"/>
        <rFont val="Calibri"/>
        <family val="2"/>
        <scheme val="minor"/>
      </rPr>
      <t xml:space="preserve"> Update yellow cell to reflect applicable salary cap. If N/A, enter 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</si>
</sst>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42" fontId="0" fillId="0" borderId="2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2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42" fontId="0" fillId="0" borderId="17" xfId="0" applyNumberFormat="1" applyBorder="1" applyAlignment="1" applyProtection="1">
      <alignment horizontal="center"/>
      <protection locked="0"/>
    </xf>
    <xf numFmtId="42" fontId="0" fillId="0" borderId="20" xfId="0" applyNumberFormat="1" applyBorder="1" applyAlignment="1" applyProtection="1">
      <alignment horizontal="center"/>
      <protection locked="0"/>
    </xf>
    <xf numFmtId="42" fontId="0" fillId="0" borderId="21" xfId="0" applyNumberFormat="1" applyBorder="1" applyAlignment="1" applyProtection="1">
      <alignment horizontal="center"/>
      <protection locked="0"/>
    </xf>
    <xf numFmtId="42" fontId="0" fillId="0" borderId="24" xfId="0" applyNumberFormat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2" fontId="0" fillId="0" borderId="26" xfId="0" applyNumberFormat="1" applyBorder="1" applyAlignment="1" applyProtection="1">
      <alignment horizontal="center"/>
      <protection locked="0"/>
    </xf>
    <xf numFmtId="42" fontId="0" fillId="0" borderId="16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0" fillId="0" borderId="26" xfId="0" applyFill="1" applyBorder="1" applyProtection="1">
      <protection locked="0"/>
    </xf>
    <xf numFmtId="42" fontId="0" fillId="0" borderId="34" xfId="0" applyNumberFormat="1" applyBorder="1" applyAlignment="1" applyProtection="1">
      <alignment horizontal="center"/>
      <protection locked="0"/>
    </xf>
    <xf numFmtId="42" fontId="0" fillId="0" borderId="35" xfId="0" applyNumberFormat="1" applyBorder="1" applyAlignment="1" applyProtection="1">
      <alignment horizontal="center"/>
      <protection locked="0"/>
    </xf>
    <xf numFmtId="42" fontId="0" fillId="0" borderId="37" xfId="0" applyNumberFormat="1" applyBorder="1" applyAlignment="1" applyProtection="1">
      <alignment horizontal="center"/>
      <protection locked="0"/>
    </xf>
    <xf numFmtId="42" fontId="0" fillId="0" borderId="39" xfId="0" applyNumberFormat="1" applyFont="1" applyBorder="1" applyAlignment="1" applyProtection="1">
      <protection locked="0"/>
    </xf>
    <xf numFmtId="42" fontId="0" fillId="0" borderId="41" xfId="0" applyNumberFormat="1" applyBorder="1" applyAlignment="1" applyProtection="1">
      <alignment horizontal="center"/>
      <protection locked="0"/>
    </xf>
    <xf numFmtId="42" fontId="0" fillId="0" borderId="33" xfId="0" applyNumberForma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35" xfId="0" applyBorder="1" applyProtection="1">
      <protection locked="0"/>
    </xf>
    <xf numFmtId="42" fontId="0" fillId="0" borderId="36" xfId="0" applyNumberFormat="1" applyBorder="1" applyAlignment="1" applyProtection="1">
      <alignment horizontal="center"/>
      <protection locked="0"/>
    </xf>
    <xf numFmtId="0" fontId="2" fillId="0" borderId="9" xfId="0" applyFont="1" applyFill="1" applyBorder="1" applyProtection="1">
      <protection locked="0"/>
    </xf>
    <xf numFmtId="0" fontId="0" fillId="0" borderId="20" xfId="0" applyBorder="1" applyProtection="1">
      <protection locked="0"/>
    </xf>
    <xf numFmtId="42" fontId="0" fillId="0" borderId="18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42" fontId="5" fillId="3" borderId="2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2" fontId="7" fillId="3" borderId="2" xfId="0" applyNumberFormat="1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0" fillId="0" borderId="28" xfId="0" applyNumberFormat="1" applyBorder="1" applyProtection="1">
      <protection locked="0"/>
    </xf>
    <xf numFmtId="0" fontId="3" fillId="0" borderId="42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</xf>
    <xf numFmtId="42" fontId="0" fillId="4" borderId="14" xfId="0" applyNumberFormat="1" applyFill="1" applyBorder="1" applyAlignment="1" applyProtection="1">
      <alignment horizontal="center"/>
      <protection locked="0"/>
    </xf>
    <xf numFmtId="42" fontId="0" fillId="4" borderId="3" xfId="0" applyNumberFormat="1" applyFill="1" applyBorder="1" applyAlignment="1" applyProtection="1">
      <alignment horizontal="center"/>
      <protection locked="0"/>
    </xf>
    <xf numFmtId="42" fontId="0" fillId="4" borderId="8" xfId="0" applyNumberFormat="1" applyFill="1" applyBorder="1" applyAlignment="1" applyProtection="1">
      <alignment horizontal="center"/>
      <protection locked="0"/>
    </xf>
    <xf numFmtId="42" fontId="0" fillId="0" borderId="2" xfId="0" applyNumberFormat="1" applyFill="1" applyBorder="1" applyAlignment="1" applyProtection="1">
      <alignment horizontal="center"/>
      <protection locked="0"/>
    </xf>
    <xf numFmtId="42" fontId="2" fillId="0" borderId="2" xfId="0" applyNumberFormat="1" applyFont="1" applyFill="1" applyBorder="1" applyAlignment="1" applyProtection="1">
      <alignment horizontal="center"/>
      <protection locked="0"/>
    </xf>
    <xf numFmtId="42" fontId="5" fillId="3" borderId="2" xfId="1" applyNumberFormat="1" applyFont="1" applyFill="1" applyBorder="1" applyAlignment="1" applyProtection="1">
      <alignment horizontal="center"/>
      <protection locked="0"/>
    </xf>
    <xf numFmtId="42" fontId="5" fillId="0" borderId="1" xfId="1" applyNumberFormat="1" applyFont="1" applyFill="1" applyBorder="1" applyAlignment="1" applyProtection="1">
      <alignment horizontal="center"/>
      <protection locked="0"/>
    </xf>
    <xf numFmtId="42" fontId="0" fillId="4" borderId="14" xfId="0" applyNumberFormat="1" applyFill="1" applyBorder="1" applyAlignment="1" applyProtection="1">
      <alignment horizontal="center"/>
    </xf>
    <xf numFmtId="42" fontId="0" fillId="5" borderId="17" xfId="0" applyNumberFormat="1" applyFill="1" applyBorder="1" applyAlignment="1" applyProtection="1">
      <alignment horizontal="center"/>
    </xf>
    <xf numFmtId="42" fontId="0" fillId="5" borderId="5" xfId="0" applyNumberFormat="1" applyFill="1" applyBorder="1" applyAlignment="1" applyProtection="1">
      <alignment horizontal="center"/>
    </xf>
    <xf numFmtId="2" fontId="0" fillId="5" borderId="17" xfId="0" applyNumberFormat="1" applyFill="1" applyBorder="1" applyAlignment="1" applyProtection="1">
      <alignment horizontal="center"/>
    </xf>
    <xf numFmtId="42" fontId="0" fillId="4" borderId="3" xfId="0" applyNumberFormat="1" applyFill="1" applyBorder="1" applyAlignment="1" applyProtection="1">
      <alignment horizontal="center"/>
    </xf>
    <xf numFmtId="42" fontId="0" fillId="4" borderId="8" xfId="0" applyNumberFormat="1" applyFill="1" applyBorder="1" applyAlignment="1" applyProtection="1">
      <alignment horizontal="center"/>
    </xf>
    <xf numFmtId="42" fontId="5" fillId="3" borderId="2" xfId="0" applyNumberFormat="1" applyFont="1" applyFill="1" applyBorder="1" applyAlignment="1" applyProtection="1">
      <alignment horizontal="center"/>
    </xf>
    <xf numFmtId="42" fontId="5" fillId="3" borderId="2" xfId="1" applyNumberFormat="1" applyFont="1" applyFill="1" applyBorder="1" applyAlignment="1" applyProtection="1">
      <alignment horizontal="center"/>
    </xf>
    <xf numFmtId="42" fontId="7" fillId="3" borderId="2" xfId="0" applyNumberFormat="1" applyFont="1" applyFill="1" applyBorder="1" applyAlignment="1" applyProtection="1">
      <alignment horizontal="center"/>
    </xf>
    <xf numFmtId="42" fontId="0" fillId="5" borderId="36" xfId="0" applyNumberFormat="1" applyFill="1" applyBorder="1" applyAlignment="1" applyProtection="1">
      <alignment horizontal="center"/>
    </xf>
    <xf numFmtId="0" fontId="7" fillId="3" borderId="15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42" fontId="0" fillId="3" borderId="2" xfId="0" applyNumberFormat="1" applyFill="1" applyBorder="1" applyProtection="1"/>
    <xf numFmtId="42" fontId="7" fillId="3" borderId="2" xfId="0" applyNumberFormat="1" applyFont="1" applyFill="1" applyBorder="1" applyProtection="1"/>
    <xf numFmtId="0" fontId="0" fillId="3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42" fontId="0" fillId="0" borderId="39" xfId="0" applyNumberFormat="1" applyBorder="1" applyAlignment="1" applyProtection="1"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protection locked="0"/>
    </xf>
    <xf numFmtId="43" fontId="2" fillId="2" borderId="4" xfId="2" applyFont="1" applyFill="1" applyBorder="1" applyAlignment="1" applyProtection="1"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2" fillId="3" borderId="32" xfId="0" applyFont="1" applyFill="1" applyBorder="1" applyAlignment="1" applyProtection="1">
      <alignment horizontal="left"/>
      <protection locked="0"/>
    </xf>
    <xf numFmtId="0" fontId="2" fillId="3" borderId="25" xfId="0" applyFont="1" applyFill="1" applyBorder="1" applyAlignment="1" applyProtection="1">
      <alignment horizontal="left"/>
      <protection locked="0"/>
    </xf>
    <xf numFmtId="0" fontId="2" fillId="3" borderId="23" xfId="0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18" xfId="0" applyNumberFormat="1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2" fillId="3" borderId="29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left"/>
      <protection locked="0"/>
    </xf>
    <xf numFmtId="0" fontId="2" fillId="3" borderId="36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3" borderId="15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42" fontId="2" fillId="3" borderId="32" xfId="0" applyNumberFormat="1" applyFont="1" applyFill="1" applyBorder="1" applyAlignment="1" applyProtection="1">
      <alignment horizontal="left"/>
      <protection locked="0"/>
    </xf>
    <xf numFmtId="42" fontId="2" fillId="3" borderId="25" xfId="0" applyNumberFormat="1" applyFont="1" applyFill="1" applyBorder="1" applyAlignment="1" applyProtection="1">
      <alignment horizontal="left"/>
      <protection locked="0"/>
    </xf>
    <xf numFmtId="42" fontId="2" fillId="3" borderId="2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455083</xdr:colOff>
      <xdr:row>64</xdr:row>
      <xdr:rowOff>63500</xdr:rowOff>
    </xdr:from>
    <xdr:to>
      <xdr:col>8</xdr:col>
      <xdr:colOff>607483</xdr:colOff>
      <xdr:row>65</xdr:row>
      <xdr:rowOff>100542</xdr:rowOff>
    </xdr:to>
    <xdr:sp macro="" textlink="">
      <xdr:nvSpPr>
        <xdr:cNvPr id="2" name="TextBox 1"/>
        <xdr:cNvSpPr txBox="1"/>
      </xdr:nvSpPr>
      <xdr:spPr>
        <a:xfrm>
          <a:off x="4074583" y="12763500"/>
          <a:ext cx="3771900" cy="238125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Note: F&amp;A increases</a:t>
          </a:r>
          <a:r>
            <a:rPr lang="en-US" sz="900" baseline="0"/>
            <a:t> to 61% on 7/1/2020. Please adjust this rate accordingly.</a:t>
          </a:r>
          <a:endParaRPr 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64</xdr:row>
      <xdr:rowOff>85725</xdr:rowOff>
    </xdr:from>
    <xdr:to>
      <xdr:col>8</xdr:col>
      <xdr:colOff>628650</xdr:colOff>
      <xdr:row>65</xdr:row>
      <xdr:rowOff>123825</xdr:rowOff>
    </xdr:to>
    <xdr:sp macro="" textlink="">
      <xdr:nvSpPr>
        <xdr:cNvPr id="2" name="TextBox 1"/>
        <xdr:cNvSpPr txBox="1"/>
      </xdr:nvSpPr>
      <xdr:spPr>
        <a:xfrm>
          <a:off x="4095750" y="12753975"/>
          <a:ext cx="3771900" cy="238125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Note: F&amp;A increases</a:t>
          </a:r>
          <a:r>
            <a:rPr lang="en-US" sz="900" baseline="0"/>
            <a:t> to 61% on 7/1/2020. Please adjust this rate accordingly.</a:t>
          </a:r>
          <a:endParaRPr 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64</xdr:row>
      <xdr:rowOff>76200</xdr:rowOff>
    </xdr:from>
    <xdr:to>
      <xdr:col>8</xdr:col>
      <xdr:colOff>657225</xdr:colOff>
      <xdr:row>65</xdr:row>
      <xdr:rowOff>114300</xdr:rowOff>
    </xdr:to>
    <xdr:sp macro="" textlink="">
      <xdr:nvSpPr>
        <xdr:cNvPr id="4" name="TextBox 3"/>
        <xdr:cNvSpPr txBox="1"/>
      </xdr:nvSpPr>
      <xdr:spPr>
        <a:xfrm>
          <a:off x="4124325" y="12744450"/>
          <a:ext cx="3771900" cy="238125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Note: F&amp;A increases</a:t>
          </a:r>
          <a:r>
            <a:rPr lang="en-US" sz="900" baseline="0"/>
            <a:t> to 61% on 7/1/2020. Please adjust this rate accordingly.</a:t>
          </a:r>
          <a:endParaRPr lang="en-US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514351</xdr:colOff>
      <xdr:row>64</xdr:row>
      <xdr:rowOff>85725</xdr:rowOff>
    </xdr:from>
    <xdr:to>
      <xdr:col>8</xdr:col>
      <xdr:colOff>666751</xdr:colOff>
      <xdr:row>65</xdr:row>
      <xdr:rowOff>123825</xdr:rowOff>
    </xdr:to>
    <xdr:sp macro="" textlink="">
      <xdr:nvSpPr>
        <xdr:cNvPr id="2" name="TextBox 1"/>
        <xdr:cNvSpPr txBox="1"/>
      </xdr:nvSpPr>
      <xdr:spPr>
        <a:xfrm>
          <a:off x="4133851" y="12744450"/>
          <a:ext cx="3771900" cy="238125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Note: F&amp;A increases</a:t>
          </a:r>
          <a:r>
            <a:rPr lang="en-US" sz="900" baseline="0"/>
            <a:t> to 61% on 7/1/2020. Please adjust this rate accordingly.</a:t>
          </a:r>
          <a:endParaRPr lang="en-US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64</xdr:row>
      <xdr:rowOff>95250</xdr:rowOff>
    </xdr:from>
    <xdr:to>
      <xdr:col>8</xdr:col>
      <xdr:colOff>619125</xdr:colOff>
      <xdr:row>65</xdr:row>
      <xdr:rowOff>133350</xdr:rowOff>
    </xdr:to>
    <xdr:sp macro="" textlink="">
      <xdr:nvSpPr>
        <xdr:cNvPr id="2" name="TextBox 1"/>
        <xdr:cNvSpPr txBox="1"/>
      </xdr:nvSpPr>
      <xdr:spPr>
        <a:xfrm>
          <a:off x="4086225" y="12753975"/>
          <a:ext cx="3771900" cy="238125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Note: F&amp;A increases</a:t>
          </a:r>
          <a:r>
            <a:rPr lang="en-US" sz="900" baseline="0"/>
            <a:t> to 61% on 7/1/2020. Please adjust this rate accordingly.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2"/>
  <sheetViews>
    <sheetView tabSelected="1" zoomScaleNormal="100" workbookViewId="0">
      <selection activeCell="A5" sqref="A5"/>
    </sheetView>
  </sheetViews>
  <sheetFormatPr defaultRowHeight="15" x14ac:dyDescent="0.25"/>
  <cols>
    <col min="1" max="1" width="30.85546875" style="2" customWidth="1"/>
    <col min="2" max="2" width="16" style="1" customWidth="1"/>
    <col min="3" max="3" width="7.42578125" style="1" customWidth="1"/>
    <col min="4" max="4" width="9.140625" style="1"/>
    <col min="5" max="5" width="10" style="1" customWidth="1"/>
    <col min="6" max="6" width="8" style="1" customWidth="1"/>
    <col min="7" max="7" width="14" style="1" customWidth="1"/>
    <col min="8" max="8" width="13.140625" style="1" customWidth="1"/>
    <col min="9" max="9" width="11.42578125" style="1" customWidth="1"/>
    <col min="10" max="10" width="17.28515625" style="1" customWidth="1"/>
    <col min="11" max="11" width="8.140625" style="1" customWidth="1"/>
    <col min="12" max="12" width="2.28515625" style="2" customWidth="1"/>
    <col min="13" max="13" width="31" style="2" customWidth="1"/>
    <col min="14" max="14" width="14.5703125" style="2" customWidth="1"/>
    <col min="15" max="15" width="7.42578125" style="2" customWidth="1"/>
    <col min="16" max="16" width="8.5703125" style="2" customWidth="1"/>
    <col min="17" max="17" width="11.5703125" style="2" customWidth="1"/>
    <col min="18" max="18" width="8.140625" style="2" customWidth="1"/>
    <col min="19" max="19" width="13.42578125" style="2" customWidth="1"/>
    <col min="20" max="20" width="12" style="2" customWidth="1"/>
    <col min="21" max="21" width="11" style="2" customWidth="1"/>
    <col min="22" max="22" width="17.28515625" style="2" customWidth="1"/>
    <col min="23" max="23" width="8.28515625" style="2" customWidth="1"/>
    <col min="24" max="24" width="2.28515625" style="2" customWidth="1"/>
    <col min="25" max="25" width="30.85546875" style="2" customWidth="1"/>
    <col min="26" max="26" width="15.140625" style="2" customWidth="1"/>
    <col min="27" max="27" width="7.5703125" style="2" customWidth="1"/>
    <col min="28" max="28" width="9.140625" style="2"/>
    <col min="29" max="29" width="11.5703125" style="2" customWidth="1"/>
    <col min="30" max="30" width="8.140625" style="2" customWidth="1"/>
    <col min="31" max="31" width="13.85546875" style="2" customWidth="1"/>
    <col min="32" max="32" width="12" style="2" customWidth="1"/>
    <col min="33" max="33" width="9.7109375" style="2" customWidth="1"/>
    <col min="34" max="34" width="17.28515625" style="2" customWidth="1"/>
    <col min="35" max="35" width="8" style="2" customWidth="1"/>
    <col min="36" max="36" width="2.42578125" style="2" customWidth="1"/>
    <col min="37" max="37" width="31" style="2" customWidth="1"/>
    <col min="38" max="38" width="15.140625" style="2" customWidth="1"/>
    <col min="39" max="39" width="7.5703125" style="2" customWidth="1"/>
    <col min="40" max="40" width="9.140625" style="2"/>
    <col min="41" max="41" width="11.7109375" style="2" customWidth="1"/>
    <col min="42" max="42" width="8.140625" style="2" customWidth="1"/>
    <col min="43" max="43" width="13.7109375" style="2" customWidth="1"/>
    <col min="44" max="44" width="11.42578125" style="2" customWidth="1"/>
    <col min="45" max="45" width="9.7109375" style="2" customWidth="1"/>
    <col min="46" max="46" width="17.28515625" style="2" customWidth="1"/>
    <col min="47" max="47" width="8.28515625" style="2" customWidth="1"/>
    <col min="48" max="48" width="2.28515625" style="2" customWidth="1"/>
    <col min="49" max="49" width="31" style="2" customWidth="1"/>
    <col min="50" max="50" width="14.7109375" style="2" customWidth="1"/>
    <col min="51" max="51" width="7.5703125" style="2" customWidth="1"/>
    <col min="52" max="52" width="8.85546875" style="2" customWidth="1"/>
    <col min="53" max="53" width="11.85546875" style="2" customWidth="1"/>
    <col min="54" max="54" width="8.28515625" style="2" customWidth="1"/>
    <col min="55" max="55" width="12.85546875" style="2" customWidth="1"/>
    <col min="56" max="56" width="11.85546875" style="2" customWidth="1"/>
    <col min="57" max="57" width="11.28515625" style="2" customWidth="1"/>
    <col min="58" max="58" width="17.28515625" style="2" customWidth="1"/>
    <col min="59" max="59" width="7.85546875" style="2" customWidth="1"/>
    <col min="60" max="60" width="2.28515625" style="2" customWidth="1"/>
    <col min="61" max="61" width="30.85546875" style="2" customWidth="1"/>
    <col min="62" max="62" width="14.7109375" style="2" customWidth="1"/>
    <col min="63" max="63" width="7.5703125" style="2" customWidth="1"/>
    <col min="64" max="64" width="8.85546875" style="2" customWidth="1"/>
    <col min="65" max="65" width="11.85546875" style="2" customWidth="1"/>
    <col min="66" max="66" width="8.28515625" style="2" customWidth="1"/>
    <col min="67" max="67" width="12.85546875" style="2" customWidth="1"/>
    <col min="68" max="68" width="11.85546875" style="2" customWidth="1"/>
    <col min="69" max="69" width="11.28515625" style="2" customWidth="1"/>
    <col min="70" max="70" width="16.7109375" style="2" customWidth="1"/>
    <col min="71" max="71" width="8" style="2" customWidth="1"/>
    <col min="72" max="16384" width="9.140625" style="2"/>
  </cols>
  <sheetData>
    <row r="1" spans="1:71" ht="15.75" thickBot="1" x14ac:dyDescent="0.3">
      <c r="A1" s="106" t="s">
        <v>79</v>
      </c>
      <c r="B1" s="106"/>
      <c r="C1" s="106"/>
      <c r="D1" s="106"/>
      <c r="E1" s="106"/>
      <c r="F1" s="106"/>
      <c r="G1" s="107"/>
      <c r="H1" s="127" t="s">
        <v>74</v>
      </c>
      <c r="I1" s="128"/>
      <c r="J1" s="102">
        <v>192300</v>
      </c>
      <c r="K1" s="101"/>
      <c r="M1" s="105" t="s">
        <v>75</v>
      </c>
      <c r="N1" s="106"/>
      <c r="O1" s="106"/>
      <c r="P1" s="106"/>
      <c r="Q1" s="106"/>
      <c r="R1" s="106"/>
      <c r="S1" s="106"/>
      <c r="T1" s="106"/>
      <c r="U1" s="106"/>
      <c r="V1" s="106"/>
      <c r="W1" s="107"/>
      <c r="Y1" s="105" t="s">
        <v>76</v>
      </c>
      <c r="Z1" s="106"/>
      <c r="AA1" s="106"/>
      <c r="AB1" s="106"/>
      <c r="AC1" s="106"/>
      <c r="AD1" s="106"/>
      <c r="AE1" s="106"/>
      <c r="AF1" s="106"/>
      <c r="AG1" s="106"/>
      <c r="AH1" s="106"/>
      <c r="AI1" s="107"/>
      <c r="AK1" s="105" t="s">
        <v>77</v>
      </c>
      <c r="AL1" s="106"/>
      <c r="AM1" s="106"/>
      <c r="AN1" s="106"/>
      <c r="AO1" s="106"/>
      <c r="AP1" s="106"/>
      <c r="AQ1" s="106"/>
      <c r="AR1" s="106"/>
      <c r="AS1" s="106"/>
      <c r="AT1" s="106"/>
      <c r="AU1" s="107"/>
      <c r="AW1" s="105" t="s">
        <v>78</v>
      </c>
      <c r="AX1" s="106"/>
      <c r="AY1" s="106"/>
      <c r="AZ1" s="106"/>
      <c r="BA1" s="106"/>
      <c r="BB1" s="106"/>
      <c r="BC1" s="106"/>
      <c r="BD1" s="106"/>
      <c r="BE1" s="106"/>
      <c r="BF1" s="106"/>
      <c r="BG1" s="107"/>
      <c r="BI1" s="105" t="s">
        <v>64</v>
      </c>
      <c r="BJ1" s="106"/>
      <c r="BK1" s="106"/>
      <c r="BL1" s="106"/>
      <c r="BM1" s="106"/>
      <c r="BN1" s="106"/>
      <c r="BO1" s="106"/>
      <c r="BP1" s="106"/>
      <c r="BQ1" s="106"/>
      <c r="BR1" s="106"/>
      <c r="BS1" s="107"/>
    </row>
    <row r="2" spans="1:71" s="25" customFormat="1" ht="15.75" thickBot="1" x14ac:dyDescent="0.3">
      <c r="A2" s="114" t="s">
        <v>69</v>
      </c>
      <c r="B2" s="115"/>
      <c r="C2" s="115"/>
      <c r="D2" s="115"/>
      <c r="E2" s="115"/>
      <c r="F2" s="115"/>
      <c r="G2" s="115" t="s">
        <v>70</v>
      </c>
      <c r="H2" s="115"/>
      <c r="I2" s="115"/>
      <c r="J2" s="115"/>
      <c r="K2" s="99"/>
      <c r="M2" s="114" t="str">
        <f>A2</f>
        <v xml:space="preserve">TITLE:   </v>
      </c>
      <c r="N2" s="115"/>
      <c r="O2" s="115"/>
      <c r="P2" s="115"/>
      <c r="Q2" s="115"/>
      <c r="R2" s="115"/>
      <c r="S2" s="115" t="str">
        <f>G2</f>
        <v xml:space="preserve">SPONSOR:  </v>
      </c>
      <c r="T2" s="115"/>
      <c r="U2" s="115"/>
      <c r="V2" s="115"/>
      <c r="W2" s="100"/>
      <c r="Y2" s="114" t="str">
        <f>M2</f>
        <v xml:space="preserve">TITLE:   </v>
      </c>
      <c r="Z2" s="115"/>
      <c r="AA2" s="115"/>
      <c r="AB2" s="115"/>
      <c r="AC2" s="115"/>
      <c r="AD2" s="115"/>
      <c r="AE2" s="116" t="str">
        <f>S2</f>
        <v xml:space="preserve">SPONSOR:  </v>
      </c>
      <c r="AF2" s="117"/>
      <c r="AG2" s="117"/>
      <c r="AH2" s="117"/>
      <c r="AI2" s="24"/>
      <c r="AK2" s="114" t="str">
        <f>Y2</f>
        <v xml:space="preserve">TITLE:   </v>
      </c>
      <c r="AL2" s="115"/>
      <c r="AM2" s="115"/>
      <c r="AN2" s="115"/>
      <c r="AO2" s="115"/>
      <c r="AP2" s="115"/>
      <c r="AQ2" s="115" t="str">
        <f>AE2</f>
        <v xml:space="preserve">SPONSOR:  </v>
      </c>
      <c r="AR2" s="115"/>
      <c r="AS2" s="115"/>
      <c r="AT2" s="115"/>
      <c r="AU2" s="100"/>
      <c r="AW2" s="114" t="str">
        <f>AK2</f>
        <v xml:space="preserve">TITLE:   </v>
      </c>
      <c r="AX2" s="115"/>
      <c r="AY2" s="115"/>
      <c r="AZ2" s="115"/>
      <c r="BA2" s="115"/>
      <c r="BB2" s="115"/>
      <c r="BC2" s="115" t="str">
        <f>AQ2</f>
        <v xml:space="preserve">SPONSOR:  </v>
      </c>
      <c r="BD2" s="115"/>
      <c r="BE2" s="115"/>
      <c r="BF2" s="115"/>
      <c r="BG2" s="100"/>
      <c r="BI2" s="114" t="str">
        <f>AW2</f>
        <v xml:space="preserve">TITLE:   </v>
      </c>
      <c r="BJ2" s="115"/>
      <c r="BK2" s="115"/>
      <c r="BL2" s="115"/>
      <c r="BM2" s="115"/>
      <c r="BN2" s="115"/>
      <c r="BO2" s="116" t="str">
        <f>BC2</f>
        <v xml:space="preserve">SPONSOR:  </v>
      </c>
      <c r="BP2" s="117"/>
      <c r="BQ2" s="117"/>
      <c r="BR2" s="117"/>
      <c r="BS2" s="24"/>
    </row>
    <row r="3" spans="1:71" ht="15.75" customHeight="1" thickBot="1" x14ac:dyDescent="0.3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M3" s="108" t="s">
        <v>36</v>
      </c>
      <c r="N3" s="109"/>
      <c r="O3" s="109"/>
      <c r="P3" s="109"/>
      <c r="Q3" s="109"/>
      <c r="R3" s="109"/>
      <c r="S3" s="109"/>
      <c r="T3" s="109"/>
      <c r="U3" s="109"/>
      <c r="V3" s="109"/>
      <c r="W3" s="110"/>
      <c r="Y3" s="108" t="s">
        <v>36</v>
      </c>
      <c r="Z3" s="109"/>
      <c r="AA3" s="109"/>
      <c r="AB3" s="109"/>
      <c r="AC3" s="109"/>
      <c r="AD3" s="109"/>
      <c r="AE3" s="109"/>
      <c r="AF3" s="109"/>
      <c r="AG3" s="109"/>
      <c r="AH3" s="109"/>
      <c r="AI3" s="110"/>
      <c r="AK3" s="108" t="s">
        <v>36</v>
      </c>
      <c r="AL3" s="109"/>
      <c r="AM3" s="109"/>
      <c r="AN3" s="109"/>
      <c r="AO3" s="109"/>
      <c r="AP3" s="109"/>
      <c r="AQ3" s="109"/>
      <c r="AR3" s="109"/>
      <c r="AS3" s="109"/>
      <c r="AT3" s="109"/>
      <c r="AU3" s="110"/>
      <c r="AW3" s="108" t="s">
        <v>36</v>
      </c>
      <c r="AX3" s="109"/>
      <c r="AY3" s="109"/>
      <c r="AZ3" s="109"/>
      <c r="BA3" s="109"/>
      <c r="BB3" s="109"/>
      <c r="BC3" s="109"/>
      <c r="BD3" s="109"/>
      <c r="BE3" s="109"/>
      <c r="BF3" s="109"/>
      <c r="BG3" s="110"/>
      <c r="BI3" s="108" t="s">
        <v>36</v>
      </c>
      <c r="BJ3" s="109"/>
      <c r="BK3" s="109"/>
      <c r="BL3" s="109"/>
      <c r="BM3" s="109"/>
      <c r="BN3" s="109"/>
      <c r="BO3" s="109"/>
      <c r="BP3" s="109"/>
      <c r="BQ3" s="109"/>
      <c r="BR3" s="109"/>
      <c r="BS3" s="110"/>
    </row>
    <row r="4" spans="1:71" ht="29.25" customHeight="1" x14ac:dyDescent="0.25">
      <c r="A4" s="31" t="s">
        <v>0</v>
      </c>
      <c r="B4" s="8" t="s">
        <v>1</v>
      </c>
      <c r="C4" s="14" t="s">
        <v>8</v>
      </c>
      <c r="D4" s="14" t="s">
        <v>2</v>
      </c>
      <c r="E4" s="15" t="s">
        <v>16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11</v>
      </c>
      <c r="M4" s="31" t="s">
        <v>0</v>
      </c>
      <c r="N4" s="8" t="s">
        <v>1</v>
      </c>
      <c r="O4" s="14" t="s">
        <v>8</v>
      </c>
      <c r="P4" s="14" t="s">
        <v>2</v>
      </c>
      <c r="Q4" s="15" t="s">
        <v>16</v>
      </c>
      <c r="R4" s="14" t="s">
        <v>3</v>
      </c>
      <c r="S4" s="14" t="s">
        <v>39</v>
      </c>
      <c r="T4" s="14" t="s">
        <v>5</v>
      </c>
      <c r="U4" s="14" t="s">
        <v>6</v>
      </c>
      <c r="V4" s="14" t="s">
        <v>7</v>
      </c>
      <c r="W4" s="14" t="s">
        <v>11</v>
      </c>
      <c r="Y4" s="31" t="s">
        <v>0</v>
      </c>
      <c r="Z4" s="8" t="s">
        <v>1</v>
      </c>
      <c r="AA4" s="14" t="s">
        <v>8</v>
      </c>
      <c r="AB4" s="14" t="s">
        <v>2</v>
      </c>
      <c r="AC4" s="15" t="s">
        <v>16</v>
      </c>
      <c r="AD4" s="14" t="s">
        <v>3</v>
      </c>
      <c r="AE4" s="14" t="s">
        <v>39</v>
      </c>
      <c r="AF4" s="14" t="s">
        <v>5</v>
      </c>
      <c r="AG4" s="14" t="s">
        <v>6</v>
      </c>
      <c r="AH4" s="14" t="s">
        <v>7</v>
      </c>
      <c r="AI4" s="14" t="s">
        <v>11</v>
      </c>
      <c r="AK4" s="31" t="s">
        <v>0</v>
      </c>
      <c r="AL4" s="8" t="s">
        <v>1</v>
      </c>
      <c r="AM4" s="14" t="s">
        <v>8</v>
      </c>
      <c r="AN4" s="14" t="s">
        <v>2</v>
      </c>
      <c r="AO4" s="15" t="s">
        <v>16</v>
      </c>
      <c r="AP4" s="14" t="s">
        <v>3</v>
      </c>
      <c r="AQ4" s="14" t="s">
        <v>39</v>
      </c>
      <c r="AR4" s="14" t="s">
        <v>5</v>
      </c>
      <c r="AS4" s="14" t="s">
        <v>6</v>
      </c>
      <c r="AT4" s="14" t="s">
        <v>7</v>
      </c>
      <c r="AU4" s="14" t="s">
        <v>11</v>
      </c>
      <c r="AW4" s="31" t="s">
        <v>0</v>
      </c>
      <c r="AX4" s="8" t="s">
        <v>1</v>
      </c>
      <c r="AY4" s="14" t="s">
        <v>8</v>
      </c>
      <c r="AZ4" s="14" t="s">
        <v>2</v>
      </c>
      <c r="BA4" s="15" t="s">
        <v>16</v>
      </c>
      <c r="BB4" s="14" t="s">
        <v>3</v>
      </c>
      <c r="BC4" s="14" t="s">
        <v>39</v>
      </c>
      <c r="BD4" s="14" t="s">
        <v>5</v>
      </c>
      <c r="BE4" s="14" t="s">
        <v>6</v>
      </c>
      <c r="BF4" s="14" t="s">
        <v>7</v>
      </c>
      <c r="BG4" s="14" t="s">
        <v>11</v>
      </c>
      <c r="BI4" s="31" t="s">
        <v>0</v>
      </c>
      <c r="BJ4" s="8" t="s">
        <v>1</v>
      </c>
      <c r="BK4" s="14" t="s">
        <v>8</v>
      </c>
      <c r="BL4" s="14" t="s">
        <v>2</v>
      </c>
      <c r="BM4" s="15" t="s">
        <v>16</v>
      </c>
      <c r="BN4" s="14" t="s">
        <v>3</v>
      </c>
      <c r="BO4" s="14" t="s">
        <v>39</v>
      </c>
      <c r="BP4" s="14" t="s">
        <v>5</v>
      </c>
      <c r="BQ4" s="14" t="s">
        <v>6</v>
      </c>
      <c r="BR4" s="14" t="s">
        <v>7</v>
      </c>
      <c r="BS4" s="14" t="s">
        <v>11</v>
      </c>
    </row>
    <row r="5" spans="1:71" x14ac:dyDescent="0.25">
      <c r="A5" s="32"/>
      <c r="B5" s="18" t="s">
        <v>73</v>
      </c>
      <c r="C5" s="18">
        <v>12</v>
      </c>
      <c r="D5" s="19">
        <v>0</v>
      </c>
      <c r="E5" s="77">
        <f>C5*D5</f>
        <v>0</v>
      </c>
      <c r="F5" s="18">
        <v>0.32</v>
      </c>
      <c r="G5" s="20"/>
      <c r="H5" s="75">
        <f>IF($J$1=0,(C5*D5)*(G5/12),(IF(G5&lt;=$J$1,(C5*D5)*(G5/12),(C5*D5)*($J$1/12))))</f>
        <v>0</v>
      </c>
      <c r="I5" s="75">
        <f>H5*F5</f>
        <v>0</v>
      </c>
      <c r="J5" s="75">
        <f>H5+I5</f>
        <v>0</v>
      </c>
      <c r="K5" s="18" t="s">
        <v>13</v>
      </c>
      <c r="M5" s="32">
        <f>A5</f>
        <v>0</v>
      </c>
      <c r="N5" s="18" t="str">
        <f>B5</f>
        <v>PI</v>
      </c>
      <c r="O5" s="18">
        <f>C5</f>
        <v>12</v>
      </c>
      <c r="P5" s="19">
        <f t="shared" ref="P5:P19" si="0">D5</f>
        <v>0</v>
      </c>
      <c r="Q5" s="77">
        <f>O5*P5</f>
        <v>0</v>
      </c>
      <c r="R5" s="18">
        <v>0.32</v>
      </c>
      <c r="S5" s="20">
        <f t="shared" ref="S5:S19" si="1">G5*1.02</f>
        <v>0</v>
      </c>
      <c r="T5" s="75">
        <f t="shared" ref="T5:T19" si="2">IF($J$1=0,(O5*P5)*(S5/12),(IF(S5&lt;=$J$1,(O5*P5)*(S5/12),(O5*P5)*($J$1/12))))</f>
        <v>0</v>
      </c>
      <c r="U5" s="75">
        <f>T5*R5</f>
        <v>0</v>
      </c>
      <c r="V5" s="75">
        <f>T5+U5</f>
        <v>0</v>
      </c>
      <c r="W5" s="18" t="str">
        <f>K5</f>
        <v xml:space="preserve"> </v>
      </c>
      <c r="Y5" s="32">
        <f>M5</f>
        <v>0</v>
      </c>
      <c r="Z5" s="18" t="str">
        <f>N5</f>
        <v>PI</v>
      </c>
      <c r="AA5" s="18">
        <f>O5</f>
        <v>12</v>
      </c>
      <c r="AB5" s="19">
        <f t="shared" ref="AB5:AB19" si="3">P5</f>
        <v>0</v>
      </c>
      <c r="AC5" s="77">
        <f>AA5*AB5</f>
        <v>0</v>
      </c>
      <c r="AD5" s="18">
        <v>0.32</v>
      </c>
      <c r="AE5" s="20">
        <f t="shared" ref="AE5:AE19" si="4">S5*1.02</f>
        <v>0</v>
      </c>
      <c r="AF5" s="75">
        <f t="shared" ref="AF5:AF19" si="5">IF($J$1=0,(AA5*AB5)*(AE5/12),(IF(AE5&lt;=$J$1,(AA5*AB5)*(AE5/12),(AA5*AB5)*($J$1/12))))</f>
        <v>0</v>
      </c>
      <c r="AG5" s="75">
        <f>AF5*AD5</f>
        <v>0</v>
      </c>
      <c r="AH5" s="75">
        <f>AF5+AG5</f>
        <v>0</v>
      </c>
      <c r="AI5" s="18" t="str">
        <f>W5</f>
        <v xml:space="preserve"> </v>
      </c>
      <c r="AK5" s="32">
        <f>Y5</f>
        <v>0</v>
      </c>
      <c r="AL5" s="18" t="str">
        <f>Z5</f>
        <v>PI</v>
      </c>
      <c r="AM5" s="18">
        <f>AA5</f>
        <v>12</v>
      </c>
      <c r="AN5" s="19">
        <f t="shared" ref="AN5:AN19" si="6">AB5</f>
        <v>0</v>
      </c>
      <c r="AO5" s="77">
        <f>AM5*AN5</f>
        <v>0</v>
      </c>
      <c r="AP5" s="18">
        <v>0.32</v>
      </c>
      <c r="AQ5" s="20">
        <f t="shared" ref="AQ5:AQ19" si="7">AE5*1.02</f>
        <v>0</v>
      </c>
      <c r="AR5" s="75">
        <f t="shared" ref="AR5:AR19" si="8">IF($J$1=0,(AM5*AN5)*(AQ5/12),(IF(AQ5&lt;=$J$1,(AM5*AN5)*(AQ5/12),(AM5*AN5)*($J$1/12))))</f>
        <v>0</v>
      </c>
      <c r="AS5" s="75">
        <f>AR5*AP5</f>
        <v>0</v>
      </c>
      <c r="AT5" s="75">
        <f>AR5+AS5</f>
        <v>0</v>
      </c>
      <c r="AU5" s="18" t="str">
        <f>AI5</f>
        <v xml:space="preserve"> </v>
      </c>
      <c r="AW5" s="32">
        <f>AK5</f>
        <v>0</v>
      </c>
      <c r="AX5" s="18" t="str">
        <f>AL5</f>
        <v>PI</v>
      </c>
      <c r="AY5" s="18">
        <f>AM5</f>
        <v>12</v>
      </c>
      <c r="AZ5" s="19">
        <f t="shared" ref="AZ5:AZ19" si="9">AN5</f>
        <v>0</v>
      </c>
      <c r="BA5" s="77">
        <f>AY5*AZ5</f>
        <v>0</v>
      </c>
      <c r="BB5" s="18">
        <v>0.32</v>
      </c>
      <c r="BC5" s="20">
        <f t="shared" ref="BC5:BC19" si="10">AQ5*1.02</f>
        <v>0</v>
      </c>
      <c r="BD5" s="75">
        <f t="shared" ref="BD5:BD19" si="11">IF($J$1=0,(AY5*AZ5)*(BC5/12),(IF(BC5&lt;=$J$1,(AY5*AZ5)*(BC5/12),(AY5*AZ5)*($J$1/12))))</f>
        <v>0</v>
      </c>
      <c r="BE5" s="75">
        <f>BD5*BB5</f>
        <v>0</v>
      </c>
      <c r="BF5" s="75">
        <f>BD5+BE5</f>
        <v>0</v>
      </c>
      <c r="BG5" s="18" t="str">
        <f>AU5</f>
        <v xml:space="preserve"> </v>
      </c>
      <c r="BI5" s="32"/>
      <c r="BJ5" s="18" t="str">
        <f>AX5</f>
        <v>PI</v>
      </c>
      <c r="BK5" s="18"/>
      <c r="BL5" s="19"/>
      <c r="BM5" s="77"/>
      <c r="BN5" s="18"/>
      <c r="BO5" s="20" t="s">
        <v>13</v>
      </c>
      <c r="BP5" s="75">
        <f>H5+T5+AF5+AR5+BD5</f>
        <v>0</v>
      </c>
      <c r="BQ5" s="75">
        <f>I5+U5+AG5+AS5+BE5</f>
        <v>0</v>
      </c>
      <c r="BR5" s="75">
        <f>BP5+BQ5</f>
        <v>0</v>
      </c>
      <c r="BS5" s="18" t="str">
        <f>BG5</f>
        <v xml:space="preserve"> </v>
      </c>
    </row>
    <row r="6" spans="1:71" x14ac:dyDescent="0.25">
      <c r="A6" s="32"/>
      <c r="B6" s="18" t="s">
        <v>13</v>
      </c>
      <c r="C6" s="18">
        <v>12</v>
      </c>
      <c r="D6" s="19">
        <v>0</v>
      </c>
      <c r="E6" s="77">
        <f t="shared" ref="E6:E19" si="12">C6*D6</f>
        <v>0</v>
      </c>
      <c r="F6" s="18">
        <v>0.32</v>
      </c>
      <c r="G6" s="20"/>
      <c r="H6" s="75">
        <f t="shared" ref="H6:H19" si="13">IF($J$1=0,(C6*D6)*(G6/12),(IF(G6&lt;=$J$1,(C6*D6)*(G6/12),(C6*D6)*($J$1/12))))</f>
        <v>0</v>
      </c>
      <c r="I6" s="75">
        <f>H6*F6</f>
        <v>0</v>
      </c>
      <c r="J6" s="75">
        <f>H6+I6</f>
        <v>0</v>
      </c>
      <c r="K6" s="18" t="s">
        <v>13</v>
      </c>
      <c r="M6" s="32">
        <f t="shared" ref="M6:M17" si="14">A6</f>
        <v>0</v>
      </c>
      <c r="N6" s="18" t="str">
        <f t="shared" ref="N6:N19" si="15">B6</f>
        <v xml:space="preserve"> </v>
      </c>
      <c r="O6" s="18">
        <f t="shared" ref="O6:O19" si="16">C6</f>
        <v>12</v>
      </c>
      <c r="P6" s="19">
        <f t="shared" si="0"/>
        <v>0</v>
      </c>
      <c r="Q6" s="77">
        <f t="shared" ref="Q6" si="17">O6*P6</f>
        <v>0</v>
      </c>
      <c r="R6" s="18">
        <v>0.32</v>
      </c>
      <c r="S6" s="20">
        <f t="shared" si="1"/>
        <v>0</v>
      </c>
      <c r="T6" s="75">
        <f t="shared" si="2"/>
        <v>0</v>
      </c>
      <c r="U6" s="75">
        <f>T6*R6</f>
        <v>0</v>
      </c>
      <c r="V6" s="75">
        <f>T6+U6</f>
        <v>0</v>
      </c>
      <c r="W6" s="18" t="str">
        <f t="shared" ref="W6:W17" si="18">K6</f>
        <v xml:space="preserve"> </v>
      </c>
      <c r="Y6" s="32">
        <f t="shared" ref="Y6:Y19" si="19">M6</f>
        <v>0</v>
      </c>
      <c r="Z6" s="18" t="str">
        <f t="shared" ref="Z6:Z19" si="20">N6</f>
        <v xml:space="preserve"> </v>
      </c>
      <c r="AA6" s="18">
        <f t="shared" ref="AA6:AA19" si="21">O6</f>
        <v>12</v>
      </c>
      <c r="AB6" s="19">
        <f t="shared" si="3"/>
        <v>0</v>
      </c>
      <c r="AC6" s="77">
        <f t="shared" ref="AC6" si="22">AA6*AB6</f>
        <v>0</v>
      </c>
      <c r="AD6" s="18">
        <v>0.32</v>
      </c>
      <c r="AE6" s="20">
        <f t="shared" si="4"/>
        <v>0</v>
      </c>
      <c r="AF6" s="75">
        <f t="shared" si="5"/>
        <v>0</v>
      </c>
      <c r="AG6" s="75">
        <f>AF6*AD6</f>
        <v>0</v>
      </c>
      <c r="AH6" s="75">
        <f>AF6+AG6</f>
        <v>0</v>
      </c>
      <c r="AI6" s="18" t="str">
        <f t="shared" ref="AI6:AI17" si="23">W6</f>
        <v xml:space="preserve"> </v>
      </c>
      <c r="AK6" s="32">
        <f t="shared" ref="AK6:AK19" si="24">Y6</f>
        <v>0</v>
      </c>
      <c r="AL6" s="18" t="str">
        <f t="shared" ref="AL6:AL19" si="25">Z6</f>
        <v xml:space="preserve"> </v>
      </c>
      <c r="AM6" s="18">
        <f t="shared" ref="AM6:AM19" si="26">AA6</f>
        <v>12</v>
      </c>
      <c r="AN6" s="19">
        <f t="shared" si="6"/>
        <v>0</v>
      </c>
      <c r="AO6" s="77">
        <f t="shared" ref="AO6" si="27">AM6*AN6</f>
        <v>0</v>
      </c>
      <c r="AP6" s="18">
        <v>0.32</v>
      </c>
      <c r="AQ6" s="20">
        <f t="shared" si="7"/>
        <v>0</v>
      </c>
      <c r="AR6" s="75">
        <f t="shared" si="8"/>
        <v>0</v>
      </c>
      <c r="AS6" s="75">
        <f>AR6*AP6</f>
        <v>0</v>
      </c>
      <c r="AT6" s="75">
        <f>AR6+AS6</f>
        <v>0</v>
      </c>
      <c r="AU6" s="18" t="str">
        <f t="shared" ref="AU6:AU17" si="28">AI6</f>
        <v xml:space="preserve"> </v>
      </c>
      <c r="AW6" s="32">
        <f>AK6</f>
        <v>0</v>
      </c>
      <c r="AX6" s="18" t="str">
        <f t="shared" ref="AX6:AX19" si="29">AL6</f>
        <v xml:space="preserve"> </v>
      </c>
      <c r="AY6" s="18">
        <f t="shared" ref="AY6:AY19" si="30">AM6</f>
        <v>12</v>
      </c>
      <c r="AZ6" s="19">
        <f t="shared" si="9"/>
        <v>0</v>
      </c>
      <c r="BA6" s="77">
        <f t="shared" ref="BA6" si="31">AY6*AZ6</f>
        <v>0</v>
      </c>
      <c r="BB6" s="18">
        <v>0.32</v>
      </c>
      <c r="BC6" s="20">
        <f t="shared" si="10"/>
        <v>0</v>
      </c>
      <c r="BD6" s="75">
        <f t="shared" si="11"/>
        <v>0</v>
      </c>
      <c r="BE6" s="75">
        <f>BD6*BB6</f>
        <v>0</v>
      </c>
      <c r="BF6" s="75">
        <f>BD6+BE6</f>
        <v>0</v>
      </c>
      <c r="BG6" s="18" t="str">
        <f t="shared" ref="BG6:BG17" si="32">AU6</f>
        <v xml:space="preserve"> </v>
      </c>
      <c r="BI6" s="32"/>
      <c r="BJ6" s="18" t="str">
        <f t="shared" ref="BJ6:BJ19" si="33">AX6</f>
        <v xml:space="preserve"> </v>
      </c>
      <c r="BK6" s="18"/>
      <c r="BL6" s="19"/>
      <c r="BM6" s="77"/>
      <c r="BN6" s="18"/>
      <c r="BO6" s="20" t="s">
        <v>13</v>
      </c>
      <c r="BP6" s="75">
        <f t="shared" ref="BP6:BP19" si="34">H6+T6+AF6+AR6+BD6</f>
        <v>0</v>
      </c>
      <c r="BQ6" s="75">
        <f t="shared" ref="BQ6:BQ19" si="35">I6+U6+AG6+AS6+BE6</f>
        <v>0</v>
      </c>
      <c r="BR6" s="75">
        <f>BP6+BQ6</f>
        <v>0</v>
      </c>
      <c r="BS6" s="18" t="str">
        <f t="shared" ref="BS6:BS17" si="36">BG6</f>
        <v xml:space="preserve"> </v>
      </c>
    </row>
    <row r="7" spans="1:71" x14ac:dyDescent="0.25">
      <c r="A7" s="32"/>
      <c r="B7" s="18" t="s">
        <v>13</v>
      </c>
      <c r="C7" s="18">
        <v>12</v>
      </c>
      <c r="D7" s="19">
        <v>0</v>
      </c>
      <c r="E7" s="77">
        <f>C7*D7</f>
        <v>0</v>
      </c>
      <c r="F7" s="18">
        <v>0.32</v>
      </c>
      <c r="G7" s="20"/>
      <c r="H7" s="75">
        <f t="shared" si="13"/>
        <v>0</v>
      </c>
      <c r="I7" s="75">
        <f>H7*F7</f>
        <v>0</v>
      </c>
      <c r="J7" s="75">
        <f>H7+I7</f>
        <v>0</v>
      </c>
      <c r="K7" s="18" t="s">
        <v>63</v>
      </c>
      <c r="M7" s="32">
        <f t="shared" si="14"/>
        <v>0</v>
      </c>
      <c r="N7" s="18" t="str">
        <f t="shared" si="15"/>
        <v xml:space="preserve"> </v>
      </c>
      <c r="O7" s="18">
        <f t="shared" si="16"/>
        <v>12</v>
      </c>
      <c r="P7" s="19">
        <f t="shared" si="0"/>
        <v>0</v>
      </c>
      <c r="Q7" s="77">
        <f>O7*P7</f>
        <v>0</v>
      </c>
      <c r="R7" s="18">
        <v>0.32</v>
      </c>
      <c r="S7" s="20">
        <f t="shared" si="1"/>
        <v>0</v>
      </c>
      <c r="T7" s="75">
        <f t="shared" si="2"/>
        <v>0</v>
      </c>
      <c r="U7" s="75">
        <f>T7*R7</f>
        <v>0</v>
      </c>
      <c r="V7" s="75">
        <f>T7+U7</f>
        <v>0</v>
      </c>
      <c r="W7" s="18" t="str">
        <f t="shared" si="18"/>
        <v xml:space="preserve">  </v>
      </c>
      <c r="Y7" s="32">
        <f t="shared" si="19"/>
        <v>0</v>
      </c>
      <c r="Z7" s="18" t="str">
        <f t="shared" si="20"/>
        <v xml:space="preserve"> </v>
      </c>
      <c r="AA7" s="18">
        <f t="shared" si="21"/>
        <v>12</v>
      </c>
      <c r="AB7" s="19">
        <f t="shared" si="3"/>
        <v>0</v>
      </c>
      <c r="AC7" s="77">
        <f>AA7*AB7</f>
        <v>0</v>
      </c>
      <c r="AD7" s="18">
        <v>0.32</v>
      </c>
      <c r="AE7" s="20">
        <f t="shared" si="4"/>
        <v>0</v>
      </c>
      <c r="AF7" s="75">
        <f t="shared" si="5"/>
        <v>0</v>
      </c>
      <c r="AG7" s="75">
        <f>AF7*AD7</f>
        <v>0</v>
      </c>
      <c r="AH7" s="75">
        <f>AF7+AG7</f>
        <v>0</v>
      </c>
      <c r="AI7" s="18" t="str">
        <f t="shared" si="23"/>
        <v xml:space="preserve">  </v>
      </c>
      <c r="AK7" s="32">
        <f t="shared" si="24"/>
        <v>0</v>
      </c>
      <c r="AL7" s="18" t="str">
        <f t="shared" si="25"/>
        <v xml:space="preserve"> </v>
      </c>
      <c r="AM7" s="18">
        <f t="shared" si="26"/>
        <v>12</v>
      </c>
      <c r="AN7" s="19">
        <f t="shared" si="6"/>
        <v>0</v>
      </c>
      <c r="AO7" s="77">
        <f>AM7*AN7</f>
        <v>0</v>
      </c>
      <c r="AP7" s="18">
        <v>0.32</v>
      </c>
      <c r="AQ7" s="20">
        <f t="shared" si="7"/>
        <v>0</v>
      </c>
      <c r="AR7" s="75">
        <f t="shared" si="8"/>
        <v>0</v>
      </c>
      <c r="AS7" s="75">
        <f>AR7*AP7</f>
        <v>0</v>
      </c>
      <c r="AT7" s="75">
        <f>AR7+AS7</f>
        <v>0</v>
      </c>
      <c r="AU7" s="18" t="str">
        <f t="shared" si="28"/>
        <v xml:space="preserve">  </v>
      </c>
      <c r="AW7" s="32">
        <f t="shared" ref="AW7:AW19" si="37">AK7</f>
        <v>0</v>
      </c>
      <c r="AX7" s="18" t="str">
        <f t="shared" si="29"/>
        <v xml:space="preserve"> </v>
      </c>
      <c r="AY7" s="18">
        <f t="shared" si="30"/>
        <v>12</v>
      </c>
      <c r="AZ7" s="19">
        <f t="shared" si="9"/>
        <v>0</v>
      </c>
      <c r="BA7" s="77">
        <f>AY7*AZ7</f>
        <v>0</v>
      </c>
      <c r="BB7" s="18">
        <v>0.32</v>
      </c>
      <c r="BC7" s="20">
        <f t="shared" si="10"/>
        <v>0</v>
      </c>
      <c r="BD7" s="75">
        <f t="shared" si="11"/>
        <v>0</v>
      </c>
      <c r="BE7" s="75">
        <f>BD7*BB7</f>
        <v>0</v>
      </c>
      <c r="BF7" s="75">
        <f>BD7+BE7</f>
        <v>0</v>
      </c>
      <c r="BG7" s="18" t="str">
        <f t="shared" si="32"/>
        <v xml:space="preserve">  </v>
      </c>
      <c r="BI7" s="32">
        <f t="shared" ref="BI7:BI19" si="38">AW7</f>
        <v>0</v>
      </c>
      <c r="BJ7" s="18" t="str">
        <f t="shared" si="33"/>
        <v xml:space="preserve"> </v>
      </c>
      <c r="BK7" s="18"/>
      <c r="BL7" s="19"/>
      <c r="BM7" s="77"/>
      <c r="BN7" s="18"/>
      <c r="BO7" s="20" t="s">
        <v>13</v>
      </c>
      <c r="BP7" s="75">
        <f t="shared" si="34"/>
        <v>0</v>
      </c>
      <c r="BQ7" s="75">
        <f t="shared" si="35"/>
        <v>0</v>
      </c>
      <c r="BR7" s="75">
        <f>BP7+BQ7</f>
        <v>0</v>
      </c>
      <c r="BS7" s="18" t="str">
        <f t="shared" si="36"/>
        <v xml:space="preserve">  </v>
      </c>
    </row>
    <row r="8" spans="1:71" x14ac:dyDescent="0.25">
      <c r="A8" s="32"/>
      <c r="B8" s="18" t="s">
        <v>13</v>
      </c>
      <c r="C8" s="18">
        <v>12</v>
      </c>
      <c r="D8" s="19">
        <v>0</v>
      </c>
      <c r="E8" s="77">
        <f>C8*D8</f>
        <v>0</v>
      </c>
      <c r="F8" s="18">
        <v>0.32</v>
      </c>
      <c r="G8" s="20"/>
      <c r="H8" s="75">
        <f t="shared" si="13"/>
        <v>0</v>
      </c>
      <c r="I8" s="75">
        <f>H8*F8</f>
        <v>0</v>
      </c>
      <c r="J8" s="75">
        <f>H8+I8</f>
        <v>0</v>
      </c>
      <c r="K8" s="18" t="s">
        <v>13</v>
      </c>
      <c r="M8" s="32">
        <f t="shared" si="14"/>
        <v>0</v>
      </c>
      <c r="N8" s="18" t="str">
        <f t="shared" si="15"/>
        <v xml:space="preserve"> </v>
      </c>
      <c r="O8" s="18">
        <f t="shared" si="16"/>
        <v>12</v>
      </c>
      <c r="P8" s="19">
        <f t="shared" si="0"/>
        <v>0</v>
      </c>
      <c r="Q8" s="77">
        <f>O8*P8</f>
        <v>0</v>
      </c>
      <c r="R8" s="18">
        <v>0.32</v>
      </c>
      <c r="S8" s="20">
        <f t="shared" si="1"/>
        <v>0</v>
      </c>
      <c r="T8" s="75">
        <f t="shared" si="2"/>
        <v>0</v>
      </c>
      <c r="U8" s="75">
        <f>T8*R8</f>
        <v>0</v>
      </c>
      <c r="V8" s="75">
        <f>T8+U8</f>
        <v>0</v>
      </c>
      <c r="W8" s="18" t="str">
        <f t="shared" si="18"/>
        <v xml:space="preserve"> </v>
      </c>
      <c r="Y8" s="32">
        <f t="shared" si="19"/>
        <v>0</v>
      </c>
      <c r="Z8" s="18" t="str">
        <f t="shared" si="20"/>
        <v xml:space="preserve"> </v>
      </c>
      <c r="AA8" s="18">
        <f t="shared" si="21"/>
        <v>12</v>
      </c>
      <c r="AB8" s="19">
        <f t="shared" si="3"/>
        <v>0</v>
      </c>
      <c r="AC8" s="77">
        <f>AA8*AB8</f>
        <v>0</v>
      </c>
      <c r="AD8" s="18">
        <v>0.32</v>
      </c>
      <c r="AE8" s="20">
        <f t="shared" si="4"/>
        <v>0</v>
      </c>
      <c r="AF8" s="75">
        <f t="shared" si="5"/>
        <v>0</v>
      </c>
      <c r="AG8" s="75">
        <f>AF8*AD8</f>
        <v>0</v>
      </c>
      <c r="AH8" s="75">
        <f>AF8+AG8</f>
        <v>0</v>
      </c>
      <c r="AI8" s="18" t="str">
        <f t="shared" si="23"/>
        <v xml:space="preserve"> </v>
      </c>
      <c r="AK8" s="32">
        <f t="shared" si="24"/>
        <v>0</v>
      </c>
      <c r="AL8" s="18" t="str">
        <f t="shared" si="25"/>
        <v xml:space="preserve"> </v>
      </c>
      <c r="AM8" s="18">
        <f t="shared" si="26"/>
        <v>12</v>
      </c>
      <c r="AN8" s="19">
        <f t="shared" si="6"/>
        <v>0</v>
      </c>
      <c r="AO8" s="77">
        <f>AM8*AN8</f>
        <v>0</v>
      </c>
      <c r="AP8" s="18">
        <v>0.32</v>
      </c>
      <c r="AQ8" s="20">
        <f t="shared" si="7"/>
        <v>0</v>
      </c>
      <c r="AR8" s="75">
        <f t="shared" si="8"/>
        <v>0</v>
      </c>
      <c r="AS8" s="75">
        <f>AR8*AP8</f>
        <v>0</v>
      </c>
      <c r="AT8" s="75">
        <f>AR8+AS8</f>
        <v>0</v>
      </c>
      <c r="AU8" s="18" t="str">
        <f t="shared" si="28"/>
        <v xml:space="preserve"> </v>
      </c>
      <c r="AW8" s="32">
        <f t="shared" si="37"/>
        <v>0</v>
      </c>
      <c r="AX8" s="18" t="str">
        <f t="shared" si="29"/>
        <v xml:space="preserve"> </v>
      </c>
      <c r="AY8" s="18">
        <f t="shared" si="30"/>
        <v>12</v>
      </c>
      <c r="AZ8" s="19">
        <f t="shared" si="9"/>
        <v>0</v>
      </c>
      <c r="BA8" s="77">
        <f>AY8*AZ8</f>
        <v>0</v>
      </c>
      <c r="BB8" s="18">
        <v>0.32</v>
      </c>
      <c r="BC8" s="20">
        <f t="shared" si="10"/>
        <v>0</v>
      </c>
      <c r="BD8" s="75">
        <f t="shared" si="11"/>
        <v>0</v>
      </c>
      <c r="BE8" s="75">
        <f>BD8*BB8</f>
        <v>0</v>
      </c>
      <c r="BF8" s="75">
        <f>BD8+BE8</f>
        <v>0</v>
      </c>
      <c r="BG8" s="18" t="str">
        <f t="shared" si="32"/>
        <v xml:space="preserve"> </v>
      </c>
      <c r="BI8" s="32">
        <f t="shared" si="38"/>
        <v>0</v>
      </c>
      <c r="BJ8" s="18" t="str">
        <f t="shared" si="33"/>
        <v xml:space="preserve"> </v>
      </c>
      <c r="BK8" s="18"/>
      <c r="BL8" s="19"/>
      <c r="BM8" s="77"/>
      <c r="BN8" s="18"/>
      <c r="BO8" s="20" t="s">
        <v>13</v>
      </c>
      <c r="BP8" s="75">
        <f t="shared" si="34"/>
        <v>0</v>
      </c>
      <c r="BQ8" s="75">
        <f t="shared" si="35"/>
        <v>0</v>
      </c>
      <c r="BR8" s="75">
        <f>BP8+BQ8</f>
        <v>0</v>
      </c>
      <c r="BS8" s="18" t="str">
        <f t="shared" si="36"/>
        <v xml:space="preserve"> </v>
      </c>
    </row>
    <row r="9" spans="1:71" x14ac:dyDescent="0.25">
      <c r="A9" s="32"/>
      <c r="B9" s="18" t="s">
        <v>13</v>
      </c>
      <c r="C9" s="18">
        <v>12</v>
      </c>
      <c r="D9" s="19">
        <v>0</v>
      </c>
      <c r="E9" s="77">
        <f t="shared" si="12"/>
        <v>0</v>
      </c>
      <c r="F9" s="18">
        <v>0.32</v>
      </c>
      <c r="G9" s="20"/>
      <c r="H9" s="75">
        <f t="shared" si="13"/>
        <v>0</v>
      </c>
      <c r="I9" s="75">
        <f>H9*F9</f>
        <v>0</v>
      </c>
      <c r="J9" s="75">
        <f t="shared" ref="J9:J19" si="39">H9+I9</f>
        <v>0</v>
      </c>
      <c r="K9" s="18" t="s">
        <v>13</v>
      </c>
      <c r="M9" s="32">
        <f t="shared" si="14"/>
        <v>0</v>
      </c>
      <c r="N9" s="18" t="str">
        <f t="shared" si="15"/>
        <v xml:space="preserve"> </v>
      </c>
      <c r="O9" s="18">
        <f t="shared" si="16"/>
        <v>12</v>
      </c>
      <c r="P9" s="19">
        <f t="shared" si="0"/>
        <v>0</v>
      </c>
      <c r="Q9" s="77">
        <f t="shared" ref="Q9:Q19" si="40">O9*P9</f>
        <v>0</v>
      </c>
      <c r="R9" s="18">
        <v>0.32</v>
      </c>
      <c r="S9" s="20">
        <f t="shared" si="1"/>
        <v>0</v>
      </c>
      <c r="T9" s="75">
        <f t="shared" si="2"/>
        <v>0</v>
      </c>
      <c r="U9" s="75">
        <f>T9*R9</f>
        <v>0</v>
      </c>
      <c r="V9" s="75">
        <f t="shared" ref="V9:V19" si="41">T9+U9</f>
        <v>0</v>
      </c>
      <c r="W9" s="18" t="str">
        <f t="shared" si="18"/>
        <v xml:space="preserve"> </v>
      </c>
      <c r="Y9" s="32">
        <f t="shared" si="19"/>
        <v>0</v>
      </c>
      <c r="Z9" s="18" t="str">
        <f t="shared" si="20"/>
        <v xml:space="preserve"> </v>
      </c>
      <c r="AA9" s="18">
        <f t="shared" si="21"/>
        <v>12</v>
      </c>
      <c r="AB9" s="19">
        <f t="shared" si="3"/>
        <v>0</v>
      </c>
      <c r="AC9" s="77">
        <f t="shared" ref="AC9:AC19" si="42">AA9*AB9</f>
        <v>0</v>
      </c>
      <c r="AD9" s="18">
        <v>0.32</v>
      </c>
      <c r="AE9" s="20">
        <f t="shared" si="4"/>
        <v>0</v>
      </c>
      <c r="AF9" s="75">
        <f t="shared" si="5"/>
        <v>0</v>
      </c>
      <c r="AG9" s="75">
        <f>AF9*AD9</f>
        <v>0</v>
      </c>
      <c r="AH9" s="75">
        <f t="shared" ref="AH9:AH19" si="43">AF9+AG9</f>
        <v>0</v>
      </c>
      <c r="AI9" s="18" t="str">
        <f t="shared" si="23"/>
        <v xml:space="preserve"> </v>
      </c>
      <c r="AK9" s="32">
        <f t="shared" si="24"/>
        <v>0</v>
      </c>
      <c r="AL9" s="18" t="str">
        <f t="shared" si="25"/>
        <v xml:space="preserve"> </v>
      </c>
      <c r="AM9" s="18">
        <f t="shared" si="26"/>
        <v>12</v>
      </c>
      <c r="AN9" s="19">
        <f t="shared" si="6"/>
        <v>0</v>
      </c>
      <c r="AO9" s="77">
        <f t="shared" ref="AO9:AO19" si="44">AM9*AN9</f>
        <v>0</v>
      </c>
      <c r="AP9" s="18">
        <v>0.32</v>
      </c>
      <c r="AQ9" s="20">
        <f t="shared" si="7"/>
        <v>0</v>
      </c>
      <c r="AR9" s="75">
        <f t="shared" si="8"/>
        <v>0</v>
      </c>
      <c r="AS9" s="75">
        <f>AR9*AP9</f>
        <v>0</v>
      </c>
      <c r="AT9" s="75">
        <f t="shared" ref="AT9:AT19" si="45">AR9+AS9</f>
        <v>0</v>
      </c>
      <c r="AU9" s="18" t="str">
        <f t="shared" si="28"/>
        <v xml:space="preserve"> </v>
      </c>
      <c r="AW9" s="32">
        <f t="shared" si="37"/>
        <v>0</v>
      </c>
      <c r="AX9" s="18" t="str">
        <f t="shared" si="29"/>
        <v xml:space="preserve"> </v>
      </c>
      <c r="AY9" s="18">
        <f t="shared" si="30"/>
        <v>12</v>
      </c>
      <c r="AZ9" s="19">
        <f t="shared" si="9"/>
        <v>0</v>
      </c>
      <c r="BA9" s="77">
        <f t="shared" ref="BA9:BA19" si="46">AY9*AZ9</f>
        <v>0</v>
      </c>
      <c r="BB9" s="18">
        <v>0.32</v>
      </c>
      <c r="BC9" s="20">
        <f t="shared" si="10"/>
        <v>0</v>
      </c>
      <c r="BD9" s="75">
        <f t="shared" si="11"/>
        <v>0</v>
      </c>
      <c r="BE9" s="75">
        <f>BD9*BB9</f>
        <v>0</v>
      </c>
      <c r="BF9" s="75">
        <f t="shared" ref="BF9:BF19" si="47">BD9+BE9</f>
        <v>0</v>
      </c>
      <c r="BG9" s="18" t="str">
        <f t="shared" si="32"/>
        <v xml:space="preserve"> </v>
      </c>
      <c r="BI9" s="32">
        <f t="shared" si="38"/>
        <v>0</v>
      </c>
      <c r="BJ9" s="18" t="str">
        <f t="shared" si="33"/>
        <v xml:space="preserve"> </v>
      </c>
      <c r="BK9" s="18"/>
      <c r="BL9" s="19"/>
      <c r="BM9" s="77"/>
      <c r="BN9" s="18"/>
      <c r="BO9" s="20" t="s">
        <v>13</v>
      </c>
      <c r="BP9" s="75">
        <f t="shared" si="34"/>
        <v>0</v>
      </c>
      <c r="BQ9" s="75">
        <f t="shared" si="35"/>
        <v>0</v>
      </c>
      <c r="BR9" s="75">
        <f t="shared" ref="BR9:BR19" si="48">BP9+BQ9</f>
        <v>0</v>
      </c>
      <c r="BS9" s="18" t="str">
        <f t="shared" si="36"/>
        <v xml:space="preserve"> </v>
      </c>
    </row>
    <row r="10" spans="1:71" x14ac:dyDescent="0.25">
      <c r="A10" s="32"/>
      <c r="B10" s="18" t="s">
        <v>13</v>
      </c>
      <c r="C10" s="18">
        <v>12</v>
      </c>
      <c r="D10" s="19">
        <v>0</v>
      </c>
      <c r="E10" s="77">
        <f t="shared" si="12"/>
        <v>0</v>
      </c>
      <c r="F10" s="18">
        <v>0.32</v>
      </c>
      <c r="G10" s="20"/>
      <c r="H10" s="75">
        <f t="shared" si="13"/>
        <v>0</v>
      </c>
      <c r="I10" s="75">
        <f t="shared" ref="I10:I19" si="49">H10*F10</f>
        <v>0</v>
      </c>
      <c r="J10" s="75">
        <f t="shared" si="39"/>
        <v>0</v>
      </c>
      <c r="K10" s="18" t="s">
        <v>13</v>
      </c>
      <c r="M10" s="32">
        <f t="shared" si="14"/>
        <v>0</v>
      </c>
      <c r="N10" s="18" t="str">
        <f t="shared" si="15"/>
        <v xml:space="preserve"> </v>
      </c>
      <c r="O10" s="18">
        <f t="shared" si="16"/>
        <v>12</v>
      </c>
      <c r="P10" s="19">
        <f t="shared" si="0"/>
        <v>0</v>
      </c>
      <c r="Q10" s="77">
        <f t="shared" si="40"/>
        <v>0</v>
      </c>
      <c r="R10" s="18">
        <v>0.32</v>
      </c>
      <c r="S10" s="20">
        <f t="shared" si="1"/>
        <v>0</v>
      </c>
      <c r="T10" s="75">
        <f t="shared" si="2"/>
        <v>0</v>
      </c>
      <c r="U10" s="75">
        <f t="shared" ref="U10:U17" si="50">T10*R10</f>
        <v>0</v>
      </c>
      <c r="V10" s="75">
        <f t="shared" si="41"/>
        <v>0</v>
      </c>
      <c r="W10" s="18" t="str">
        <f t="shared" si="18"/>
        <v xml:space="preserve"> </v>
      </c>
      <c r="Y10" s="62">
        <f t="shared" si="19"/>
        <v>0</v>
      </c>
      <c r="Z10" s="18" t="str">
        <f t="shared" si="20"/>
        <v xml:space="preserve"> </v>
      </c>
      <c r="AA10" s="18">
        <f t="shared" si="21"/>
        <v>12</v>
      </c>
      <c r="AB10" s="19">
        <f t="shared" si="3"/>
        <v>0</v>
      </c>
      <c r="AC10" s="77">
        <f t="shared" si="42"/>
        <v>0</v>
      </c>
      <c r="AD10" s="18">
        <v>0.32</v>
      </c>
      <c r="AE10" s="20">
        <f t="shared" si="4"/>
        <v>0</v>
      </c>
      <c r="AF10" s="75">
        <f t="shared" si="5"/>
        <v>0</v>
      </c>
      <c r="AG10" s="75">
        <f t="shared" ref="AG10:AG19" si="51">AF10*AD10</f>
        <v>0</v>
      </c>
      <c r="AH10" s="75">
        <f t="shared" si="43"/>
        <v>0</v>
      </c>
      <c r="AI10" s="18" t="str">
        <f t="shared" si="23"/>
        <v xml:space="preserve"> </v>
      </c>
      <c r="AK10" s="62">
        <f t="shared" si="24"/>
        <v>0</v>
      </c>
      <c r="AL10" s="18" t="str">
        <f t="shared" si="25"/>
        <v xml:space="preserve"> </v>
      </c>
      <c r="AM10" s="18">
        <f t="shared" si="26"/>
        <v>12</v>
      </c>
      <c r="AN10" s="19">
        <f t="shared" si="6"/>
        <v>0</v>
      </c>
      <c r="AO10" s="77">
        <f t="shared" si="44"/>
        <v>0</v>
      </c>
      <c r="AP10" s="18">
        <v>0.32</v>
      </c>
      <c r="AQ10" s="20">
        <f t="shared" si="7"/>
        <v>0</v>
      </c>
      <c r="AR10" s="75">
        <f t="shared" si="8"/>
        <v>0</v>
      </c>
      <c r="AS10" s="75">
        <f t="shared" ref="AS10:AS19" si="52">AR10*AP10</f>
        <v>0</v>
      </c>
      <c r="AT10" s="75">
        <f t="shared" si="45"/>
        <v>0</v>
      </c>
      <c r="AU10" s="18" t="str">
        <f t="shared" si="28"/>
        <v xml:space="preserve"> </v>
      </c>
      <c r="AW10" s="62">
        <f t="shared" si="37"/>
        <v>0</v>
      </c>
      <c r="AX10" s="18" t="str">
        <f t="shared" si="29"/>
        <v xml:space="preserve"> </v>
      </c>
      <c r="AY10" s="18">
        <f t="shared" si="30"/>
        <v>12</v>
      </c>
      <c r="AZ10" s="19">
        <f t="shared" si="9"/>
        <v>0</v>
      </c>
      <c r="BA10" s="77">
        <f t="shared" si="46"/>
        <v>0</v>
      </c>
      <c r="BB10" s="18">
        <v>0.32</v>
      </c>
      <c r="BC10" s="20">
        <f t="shared" si="10"/>
        <v>0</v>
      </c>
      <c r="BD10" s="75">
        <f t="shared" si="11"/>
        <v>0</v>
      </c>
      <c r="BE10" s="75">
        <f t="shared" ref="BE10:BE19" si="53">BD10*BB10</f>
        <v>0</v>
      </c>
      <c r="BF10" s="75">
        <f t="shared" si="47"/>
        <v>0</v>
      </c>
      <c r="BG10" s="18" t="str">
        <f t="shared" si="32"/>
        <v xml:space="preserve"> </v>
      </c>
      <c r="BI10" s="62">
        <f t="shared" si="38"/>
        <v>0</v>
      </c>
      <c r="BJ10" s="18" t="str">
        <f t="shared" si="33"/>
        <v xml:space="preserve"> </v>
      </c>
      <c r="BK10" s="18"/>
      <c r="BL10" s="19"/>
      <c r="BM10" s="77"/>
      <c r="BN10" s="18"/>
      <c r="BO10" s="20" t="s">
        <v>13</v>
      </c>
      <c r="BP10" s="75">
        <f t="shared" si="34"/>
        <v>0</v>
      </c>
      <c r="BQ10" s="75">
        <f t="shared" si="35"/>
        <v>0</v>
      </c>
      <c r="BR10" s="75">
        <f t="shared" si="48"/>
        <v>0</v>
      </c>
      <c r="BS10" s="18" t="str">
        <f t="shared" si="36"/>
        <v xml:space="preserve"> </v>
      </c>
    </row>
    <row r="11" spans="1:71" x14ac:dyDescent="0.25">
      <c r="A11" s="32"/>
      <c r="B11" s="18" t="s">
        <v>13</v>
      </c>
      <c r="C11" s="18">
        <v>12</v>
      </c>
      <c r="D11" s="19">
        <v>0</v>
      </c>
      <c r="E11" s="77">
        <f t="shared" si="12"/>
        <v>0</v>
      </c>
      <c r="F11" s="18">
        <v>0.32</v>
      </c>
      <c r="G11" s="20"/>
      <c r="H11" s="75">
        <f t="shared" si="13"/>
        <v>0</v>
      </c>
      <c r="I11" s="75">
        <f t="shared" si="49"/>
        <v>0</v>
      </c>
      <c r="J11" s="75">
        <f t="shared" si="39"/>
        <v>0</v>
      </c>
      <c r="K11" s="18" t="s">
        <v>13</v>
      </c>
      <c r="M11" s="32">
        <f t="shared" si="14"/>
        <v>0</v>
      </c>
      <c r="N11" s="18" t="str">
        <f t="shared" si="15"/>
        <v xml:space="preserve"> </v>
      </c>
      <c r="O11" s="18">
        <f t="shared" si="16"/>
        <v>12</v>
      </c>
      <c r="P11" s="19">
        <f t="shared" si="0"/>
        <v>0</v>
      </c>
      <c r="Q11" s="77">
        <f t="shared" si="40"/>
        <v>0</v>
      </c>
      <c r="R11" s="18">
        <v>0.32</v>
      </c>
      <c r="S11" s="20">
        <f t="shared" si="1"/>
        <v>0</v>
      </c>
      <c r="T11" s="75">
        <f t="shared" si="2"/>
        <v>0</v>
      </c>
      <c r="U11" s="75">
        <f t="shared" si="50"/>
        <v>0</v>
      </c>
      <c r="V11" s="75">
        <f t="shared" si="41"/>
        <v>0</v>
      </c>
      <c r="W11" s="18" t="str">
        <f t="shared" si="18"/>
        <v xml:space="preserve"> </v>
      </c>
      <c r="Y11" s="62">
        <f t="shared" si="19"/>
        <v>0</v>
      </c>
      <c r="Z11" s="18" t="str">
        <f t="shared" si="20"/>
        <v xml:space="preserve"> </v>
      </c>
      <c r="AA11" s="18">
        <f t="shared" si="21"/>
        <v>12</v>
      </c>
      <c r="AB11" s="19">
        <f t="shared" si="3"/>
        <v>0</v>
      </c>
      <c r="AC11" s="77">
        <f t="shared" si="42"/>
        <v>0</v>
      </c>
      <c r="AD11" s="18">
        <v>0.32</v>
      </c>
      <c r="AE11" s="20">
        <f t="shared" si="4"/>
        <v>0</v>
      </c>
      <c r="AF11" s="75">
        <f t="shared" si="5"/>
        <v>0</v>
      </c>
      <c r="AG11" s="75">
        <f t="shared" si="51"/>
        <v>0</v>
      </c>
      <c r="AH11" s="75">
        <f t="shared" si="43"/>
        <v>0</v>
      </c>
      <c r="AI11" s="18" t="str">
        <f t="shared" si="23"/>
        <v xml:space="preserve"> </v>
      </c>
      <c r="AK11" s="62">
        <f t="shared" si="24"/>
        <v>0</v>
      </c>
      <c r="AL11" s="18" t="str">
        <f t="shared" si="25"/>
        <v xml:space="preserve"> </v>
      </c>
      <c r="AM11" s="18">
        <f t="shared" si="26"/>
        <v>12</v>
      </c>
      <c r="AN11" s="19">
        <f t="shared" si="6"/>
        <v>0</v>
      </c>
      <c r="AO11" s="77">
        <f t="shared" si="44"/>
        <v>0</v>
      </c>
      <c r="AP11" s="18">
        <v>0.32</v>
      </c>
      <c r="AQ11" s="20">
        <f t="shared" si="7"/>
        <v>0</v>
      </c>
      <c r="AR11" s="75">
        <f t="shared" si="8"/>
        <v>0</v>
      </c>
      <c r="AS11" s="75">
        <f t="shared" si="52"/>
        <v>0</v>
      </c>
      <c r="AT11" s="75">
        <f t="shared" si="45"/>
        <v>0</v>
      </c>
      <c r="AU11" s="18" t="str">
        <f t="shared" si="28"/>
        <v xml:space="preserve"> </v>
      </c>
      <c r="AW11" s="62">
        <f t="shared" si="37"/>
        <v>0</v>
      </c>
      <c r="AX11" s="18" t="str">
        <f t="shared" si="29"/>
        <v xml:space="preserve"> </v>
      </c>
      <c r="AY11" s="18">
        <f t="shared" si="30"/>
        <v>12</v>
      </c>
      <c r="AZ11" s="19">
        <f t="shared" si="9"/>
        <v>0</v>
      </c>
      <c r="BA11" s="77">
        <f t="shared" si="46"/>
        <v>0</v>
      </c>
      <c r="BB11" s="18">
        <v>0.32</v>
      </c>
      <c r="BC11" s="20">
        <f t="shared" si="10"/>
        <v>0</v>
      </c>
      <c r="BD11" s="75">
        <f t="shared" si="11"/>
        <v>0</v>
      </c>
      <c r="BE11" s="75">
        <f t="shared" si="53"/>
        <v>0</v>
      </c>
      <c r="BF11" s="75">
        <f t="shared" si="47"/>
        <v>0</v>
      </c>
      <c r="BG11" s="18" t="str">
        <f t="shared" si="32"/>
        <v xml:space="preserve"> </v>
      </c>
      <c r="BI11" s="62">
        <f t="shared" si="38"/>
        <v>0</v>
      </c>
      <c r="BJ11" s="18" t="str">
        <f t="shared" si="33"/>
        <v xml:space="preserve"> </v>
      </c>
      <c r="BK11" s="18"/>
      <c r="BL11" s="19"/>
      <c r="BM11" s="77"/>
      <c r="BN11" s="18"/>
      <c r="BO11" s="20" t="s">
        <v>13</v>
      </c>
      <c r="BP11" s="75">
        <f t="shared" si="34"/>
        <v>0</v>
      </c>
      <c r="BQ11" s="75">
        <f t="shared" si="35"/>
        <v>0</v>
      </c>
      <c r="BR11" s="75">
        <f t="shared" si="48"/>
        <v>0</v>
      </c>
      <c r="BS11" s="18" t="str">
        <f t="shared" si="36"/>
        <v xml:space="preserve"> </v>
      </c>
    </row>
    <row r="12" spans="1:71" x14ac:dyDescent="0.25">
      <c r="A12" s="32"/>
      <c r="B12" s="18" t="s">
        <v>13</v>
      </c>
      <c r="C12" s="18">
        <v>12</v>
      </c>
      <c r="D12" s="19">
        <v>0</v>
      </c>
      <c r="E12" s="77">
        <f t="shared" si="12"/>
        <v>0</v>
      </c>
      <c r="F12" s="18">
        <v>0.32</v>
      </c>
      <c r="G12" s="20"/>
      <c r="H12" s="75">
        <f t="shared" si="13"/>
        <v>0</v>
      </c>
      <c r="I12" s="75">
        <f t="shared" si="49"/>
        <v>0</v>
      </c>
      <c r="J12" s="75">
        <f t="shared" si="39"/>
        <v>0</v>
      </c>
      <c r="K12" s="18" t="s">
        <v>13</v>
      </c>
      <c r="M12" s="32">
        <f t="shared" si="14"/>
        <v>0</v>
      </c>
      <c r="N12" s="18" t="str">
        <f t="shared" si="15"/>
        <v xml:space="preserve"> </v>
      </c>
      <c r="O12" s="18">
        <f t="shared" si="16"/>
        <v>12</v>
      </c>
      <c r="P12" s="19">
        <f t="shared" si="0"/>
        <v>0</v>
      </c>
      <c r="Q12" s="77">
        <f t="shared" si="40"/>
        <v>0</v>
      </c>
      <c r="R12" s="18">
        <v>0.32</v>
      </c>
      <c r="S12" s="20">
        <f t="shared" si="1"/>
        <v>0</v>
      </c>
      <c r="T12" s="75">
        <f t="shared" si="2"/>
        <v>0</v>
      </c>
      <c r="U12" s="75">
        <f t="shared" si="50"/>
        <v>0</v>
      </c>
      <c r="V12" s="75">
        <f t="shared" si="41"/>
        <v>0</v>
      </c>
      <c r="W12" s="18" t="str">
        <f t="shared" si="18"/>
        <v xml:space="preserve"> </v>
      </c>
      <c r="Y12" s="62">
        <f t="shared" si="19"/>
        <v>0</v>
      </c>
      <c r="Z12" s="18" t="str">
        <f t="shared" si="20"/>
        <v xml:space="preserve"> </v>
      </c>
      <c r="AA12" s="18">
        <f t="shared" si="21"/>
        <v>12</v>
      </c>
      <c r="AB12" s="19">
        <f t="shared" si="3"/>
        <v>0</v>
      </c>
      <c r="AC12" s="77">
        <f t="shared" si="42"/>
        <v>0</v>
      </c>
      <c r="AD12" s="18">
        <v>0.32</v>
      </c>
      <c r="AE12" s="20">
        <f t="shared" si="4"/>
        <v>0</v>
      </c>
      <c r="AF12" s="75">
        <f t="shared" si="5"/>
        <v>0</v>
      </c>
      <c r="AG12" s="75">
        <f t="shared" si="51"/>
        <v>0</v>
      </c>
      <c r="AH12" s="75">
        <f t="shared" si="43"/>
        <v>0</v>
      </c>
      <c r="AI12" s="18" t="str">
        <f t="shared" si="23"/>
        <v xml:space="preserve"> </v>
      </c>
      <c r="AK12" s="62">
        <f t="shared" si="24"/>
        <v>0</v>
      </c>
      <c r="AL12" s="18" t="str">
        <f t="shared" si="25"/>
        <v xml:space="preserve"> </v>
      </c>
      <c r="AM12" s="18">
        <f t="shared" si="26"/>
        <v>12</v>
      </c>
      <c r="AN12" s="19">
        <f t="shared" si="6"/>
        <v>0</v>
      </c>
      <c r="AO12" s="77">
        <f t="shared" si="44"/>
        <v>0</v>
      </c>
      <c r="AP12" s="18">
        <v>0.32</v>
      </c>
      <c r="AQ12" s="20">
        <f t="shared" si="7"/>
        <v>0</v>
      </c>
      <c r="AR12" s="75">
        <f t="shared" si="8"/>
        <v>0</v>
      </c>
      <c r="AS12" s="75">
        <f t="shared" si="52"/>
        <v>0</v>
      </c>
      <c r="AT12" s="75">
        <f t="shared" si="45"/>
        <v>0</v>
      </c>
      <c r="AU12" s="18" t="str">
        <f t="shared" si="28"/>
        <v xml:space="preserve"> </v>
      </c>
      <c r="AW12" s="62">
        <f t="shared" si="37"/>
        <v>0</v>
      </c>
      <c r="AX12" s="18" t="str">
        <f t="shared" si="29"/>
        <v xml:space="preserve"> </v>
      </c>
      <c r="AY12" s="18">
        <f t="shared" si="30"/>
        <v>12</v>
      </c>
      <c r="AZ12" s="19">
        <f t="shared" si="9"/>
        <v>0</v>
      </c>
      <c r="BA12" s="77">
        <f t="shared" si="46"/>
        <v>0</v>
      </c>
      <c r="BB12" s="18">
        <v>0.32</v>
      </c>
      <c r="BC12" s="20">
        <f t="shared" si="10"/>
        <v>0</v>
      </c>
      <c r="BD12" s="75">
        <f t="shared" si="11"/>
        <v>0</v>
      </c>
      <c r="BE12" s="75">
        <f t="shared" si="53"/>
        <v>0</v>
      </c>
      <c r="BF12" s="75">
        <f t="shared" si="47"/>
        <v>0</v>
      </c>
      <c r="BG12" s="18" t="str">
        <f t="shared" si="32"/>
        <v xml:space="preserve"> </v>
      </c>
      <c r="BI12" s="62">
        <f t="shared" si="38"/>
        <v>0</v>
      </c>
      <c r="BJ12" s="18" t="str">
        <f t="shared" si="33"/>
        <v xml:space="preserve"> </v>
      </c>
      <c r="BK12" s="18"/>
      <c r="BL12" s="19"/>
      <c r="BM12" s="77"/>
      <c r="BN12" s="18"/>
      <c r="BO12" s="20" t="s">
        <v>13</v>
      </c>
      <c r="BP12" s="75">
        <f t="shared" si="34"/>
        <v>0</v>
      </c>
      <c r="BQ12" s="75">
        <f t="shared" si="35"/>
        <v>0</v>
      </c>
      <c r="BR12" s="75">
        <f t="shared" si="48"/>
        <v>0</v>
      </c>
      <c r="BS12" s="18" t="str">
        <f t="shared" si="36"/>
        <v xml:space="preserve"> </v>
      </c>
    </row>
    <row r="13" spans="1:71" x14ac:dyDescent="0.25">
      <c r="A13" s="32"/>
      <c r="B13" s="18" t="s">
        <v>13</v>
      </c>
      <c r="C13" s="18">
        <v>12</v>
      </c>
      <c r="D13" s="19">
        <v>0</v>
      </c>
      <c r="E13" s="77">
        <f t="shared" si="12"/>
        <v>0</v>
      </c>
      <c r="F13" s="18">
        <v>0.32</v>
      </c>
      <c r="G13" s="20"/>
      <c r="H13" s="75">
        <f t="shared" si="13"/>
        <v>0</v>
      </c>
      <c r="I13" s="75">
        <f t="shared" si="49"/>
        <v>0</v>
      </c>
      <c r="J13" s="75">
        <f t="shared" si="39"/>
        <v>0</v>
      </c>
      <c r="K13" s="18" t="s">
        <v>13</v>
      </c>
      <c r="M13" s="32">
        <f t="shared" si="14"/>
        <v>0</v>
      </c>
      <c r="N13" s="18" t="str">
        <f t="shared" si="15"/>
        <v xml:space="preserve"> </v>
      </c>
      <c r="O13" s="18">
        <f t="shared" si="16"/>
        <v>12</v>
      </c>
      <c r="P13" s="19">
        <f t="shared" si="0"/>
        <v>0</v>
      </c>
      <c r="Q13" s="77">
        <f t="shared" si="40"/>
        <v>0</v>
      </c>
      <c r="R13" s="18">
        <v>0.32</v>
      </c>
      <c r="S13" s="20">
        <f t="shared" si="1"/>
        <v>0</v>
      </c>
      <c r="T13" s="75">
        <f t="shared" si="2"/>
        <v>0</v>
      </c>
      <c r="U13" s="75">
        <f t="shared" si="50"/>
        <v>0</v>
      </c>
      <c r="V13" s="75">
        <f t="shared" si="41"/>
        <v>0</v>
      </c>
      <c r="W13" s="18" t="str">
        <f t="shared" si="18"/>
        <v xml:space="preserve"> </v>
      </c>
      <c r="Y13" s="62">
        <f t="shared" si="19"/>
        <v>0</v>
      </c>
      <c r="Z13" s="18" t="str">
        <f t="shared" si="20"/>
        <v xml:space="preserve"> </v>
      </c>
      <c r="AA13" s="18">
        <f t="shared" si="21"/>
        <v>12</v>
      </c>
      <c r="AB13" s="19">
        <f t="shared" si="3"/>
        <v>0</v>
      </c>
      <c r="AC13" s="77">
        <f t="shared" si="42"/>
        <v>0</v>
      </c>
      <c r="AD13" s="18">
        <v>0.32</v>
      </c>
      <c r="AE13" s="20">
        <f t="shared" si="4"/>
        <v>0</v>
      </c>
      <c r="AF13" s="75">
        <f t="shared" si="5"/>
        <v>0</v>
      </c>
      <c r="AG13" s="75">
        <f t="shared" si="51"/>
        <v>0</v>
      </c>
      <c r="AH13" s="75">
        <f t="shared" si="43"/>
        <v>0</v>
      </c>
      <c r="AI13" s="18" t="str">
        <f t="shared" si="23"/>
        <v xml:space="preserve"> </v>
      </c>
      <c r="AK13" s="62">
        <f t="shared" si="24"/>
        <v>0</v>
      </c>
      <c r="AL13" s="18" t="str">
        <f t="shared" si="25"/>
        <v xml:space="preserve"> </v>
      </c>
      <c r="AM13" s="18">
        <f t="shared" si="26"/>
        <v>12</v>
      </c>
      <c r="AN13" s="19">
        <f t="shared" si="6"/>
        <v>0</v>
      </c>
      <c r="AO13" s="77">
        <f t="shared" si="44"/>
        <v>0</v>
      </c>
      <c r="AP13" s="18">
        <v>0.32</v>
      </c>
      <c r="AQ13" s="20">
        <f t="shared" si="7"/>
        <v>0</v>
      </c>
      <c r="AR13" s="75">
        <f t="shared" si="8"/>
        <v>0</v>
      </c>
      <c r="AS13" s="75">
        <f t="shared" si="52"/>
        <v>0</v>
      </c>
      <c r="AT13" s="75">
        <f t="shared" si="45"/>
        <v>0</v>
      </c>
      <c r="AU13" s="18" t="str">
        <f t="shared" si="28"/>
        <v xml:space="preserve"> </v>
      </c>
      <c r="AW13" s="62">
        <f t="shared" si="37"/>
        <v>0</v>
      </c>
      <c r="AX13" s="18" t="str">
        <f t="shared" si="29"/>
        <v xml:space="preserve"> </v>
      </c>
      <c r="AY13" s="18">
        <f t="shared" si="30"/>
        <v>12</v>
      </c>
      <c r="AZ13" s="19">
        <f t="shared" si="9"/>
        <v>0</v>
      </c>
      <c r="BA13" s="77">
        <f t="shared" si="46"/>
        <v>0</v>
      </c>
      <c r="BB13" s="18">
        <v>0.32</v>
      </c>
      <c r="BC13" s="20">
        <f t="shared" si="10"/>
        <v>0</v>
      </c>
      <c r="BD13" s="75">
        <f t="shared" si="11"/>
        <v>0</v>
      </c>
      <c r="BE13" s="75">
        <f t="shared" si="53"/>
        <v>0</v>
      </c>
      <c r="BF13" s="75">
        <f t="shared" si="47"/>
        <v>0</v>
      </c>
      <c r="BG13" s="18" t="str">
        <f t="shared" si="32"/>
        <v xml:space="preserve"> </v>
      </c>
      <c r="BI13" s="62">
        <f t="shared" si="38"/>
        <v>0</v>
      </c>
      <c r="BJ13" s="18" t="str">
        <f t="shared" si="33"/>
        <v xml:space="preserve"> </v>
      </c>
      <c r="BK13" s="18"/>
      <c r="BL13" s="19"/>
      <c r="BM13" s="77"/>
      <c r="BN13" s="18"/>
      <c r="BO13" s="20" t="s">
        <v>13</v>
      </c>
      <c r="BP13" s="75">
        <f t="shared" si="34"/>
        <v>0</v>
      </c>
      <c r="BQ13" s="75">
        <f t="shared" si="35"/>
        <v>0</v>
      </c>
      <c r="BR13" s="75">
        <f t="shared" si="48"/>
        <v>0</v>
      </c>
      <c r="BS13" s="18" t="str">
        <f t="shared" si="36"/>
        <v xml:space="preserve"> </v>
      </c>
    </row>
    <row r="14" spans="1:71" x14ac:dyDescent="0.25">
      <c r="A14" s="32"/>
      <c r="B14" s="18" t="s">
        <v>13</v>
      </c>
      <c r="C14" s="18">
        <v>12</v>
      </c>
      <c r="D14" s="19">
        <v>0</v>
      </c>
      <c r="E14" s="77">
        <f t="shared" si="12"/>
        <v>0</v>
      </c>
      <c r="F14" s="18">
        <v>0.32</v>
      </c>
      <c r="G14" s="20"/>
      <c r="H14" s="75">
        <f t="shared" si="13"/>
        <v>0</v>
      </c>
      <c r="I14" s="75">
        <f t="shared" si="49"/>
        <v>0</v>
      </c>
      <c r="J14" s="75">
        <f t="shared" si="39"/>
        <v>0</v>
      </c>
      <c r="K14" s="18" t="s">
        <v>13</v>
      </c>
      <c r="M14" s="32">
        <f t="shared" si="14"/>
        <v>0</v>
      </c>
      <c r="N14" s="18" t="str">
        <f t="shared" si="15"/>
        <v xml:space="preserve"> </v>
      </c>
      <c r="O14" s="18">
        <f t="shared" si="16"/>
        <v>12</v>
      </c>
      <c r="P14" s="19">
        <f t="shared" si="0"/>
        <v>0</v>
      </c>
      <c r="Q14" s="77">
        <f t="shared" si="40"/>
        <v>0</v>
      </c>
      <c r="R14" s="18">
        <v>0.32</v>
      </c>
      <c r="S14" s="20">
        <f t="shared" si="1"/>
        <v>0</v>
      </c>
      <c r="T14" s="75">
        <f t="shared" si="2"/>
        <v>0</v>
      </c>
      <c r="U14" s="75">
        <f t="shared" si="50"/>
        <v>0</v>
      </c>
      <c r="V14" s="75">
        <f t="shared" si="41"/>
        <v>0</v>
      </c>
      <c r="W14" s="18" t="str">
        <f t="shared" si="18"/>
        <v xml:space="preserve"> </v>
      </c>
      <c r="Y14" s="62">
        <f t="shared" si="19"/>
        <v>0</v>
      </c>
      <c r="Z14" s="18" t="str">
        <f t="shared" si="20"/>
        <v xml:space="preserve"> </v>
      </c>
      <c r="AA14" s="18">
        <f t="shared" si="21"/>
        <v>12</v>
      </c>
      <c r="AB14" s="19">
        <f t="shared" si="3"/>
        <v>0</v>
      </c>
      <c r="AC14" s="77">
        <f t="shared" si="42"/>
        <v>0</v>
      </c>
      <c r="AD14" s="18">
        <v>0.32</v>
      </c>
      <c r="AE14" s="20">
        <f t="shared" si="4"/>
        <v>0</v>
      </c>
      <c r="AF14" s="75">
        <f t="shared" si="5"/>
        <v>0</v>
      </c>
      <c r="AG14" s="75">
        <f t="shared" si="51"/>
        <v>0</v>
      </c>
      <c r="AH14" s="75">
        <f t="shared" si="43"/>
        <v>0</v>
      </c>
      <c r="AI14" s="18" t="str">
        <f t="shared" si="23"/>
        <v xml:space="preserve"> </v>
      </c>
      <c r="AK14" s="62">
        <f t="shared" si="24"/>
        <v>0</v>
      </c>
      <c r="AL14" s="18" t="str">
        <f t="shared" si="25"/>
        <v xml:space="preserve"> </v>
      </c>
      <c r="AM14" s="18">
        <f t="shared" si="26"/>
        <v>12</v>
      </c>
      <c r="AN14" s="19">
        <f t="shared" si="6"/>
        <v>0</v>
      </c>
      <c r="AO14" s="77">
        <f t="shared" si="44"/>
        <v>0</v>
      </c>
      <c r="AP14" s="18">
        <v>0.32</v>
      </c>
      <c r="AQ14" s="20">
        <f t="shared" si="7"/>
        <v>0</v>
      </c>
      <c r="AR14" s="75">
        <f t="shared" si="8"/>
        <v>0</v>
      </c>
      <c r="AS14" s="75">
        <f t="shared" si="52"/>
        <v>0</v>
      </c>
      <c r="AT14" s="75">
        <f t="shared" si="45"/>
        <v>0</v>
      </c>
      <c r="AU14" s="18" t="str">
        <f t="shared" si="28"/>
        <v xml:space="preserve"> </v>
      </c>
      <c r="AW14" s="62">
        <f t="shared" si="37"/>
        <v>0</v>
      </c>
      <c r="AX14" s="18" t="str">
        <f t="shared" si="29"/>
        <v xml:space="preserve"> </v>
      </c>
      <c r="AY14" s="18">
        <f t="shared" si="30"/>
        <v>12</v>
      </c>
      <c r="AZ14" s="19">
        <f t="shared" si="9"/>
        <v>0</v>
      </c>
      <c r="BA14" s="77">
        <f t="shared" si="46"/>
        <v>0</v>
      </c>
      <c r="BB14" s="18">
        <v>0.32</v>
      </c>
      <c r="BC14" s="20">
        <f t="shared" si="10"/>
        <v>0</v>
      </c>
      <c r="BD14" s="75">
        <f t="shared" si="11"/>
        <v>0</v>
      </c>
      <c r="BE14" s="75">
        <f t="shared" si="53"/>
        <v>0</v>
      </c>
      <c r="BF14" s="75">
        <f t="shared" si="47"/>
        <v>0</v>
      </c>
      <c r="BG14" s="18" t="str">
        <f t="shared" si="32"/>
        <v xml:space="preserve"> </v>
      </c>
      <c r="BI14" s="62">
        <f t="shared" si="38"/>
        <v>0</v>
      </c>
      <c r="BJ14" s="18" t="str">
        <f t="shared" si="33"/>
        <v xml:space="preserve"> </v>
      </c>
      <c r="BK14" s="18"/>
      <c r="BL14" s="19"/>
      <c r="BM14" s="77"/>
      <c r="BN14" s="18"/>
      <c r="BO14" s="20" t="s">
        <v>13</v>
      </c>
      <c r="BP14" s="75">
        <f t="shared" si="34"/>
        <v>0</v>
      </c>
      <c r="BQ14" s="75">
        <f t="shared" si="35"/>
        <v>0</v>
      </c>
      <c r="BR14" s="75">
        <f t="shared" si="48"/>
        <v>0</v>
      </c>
      <c r="BS14" s="18" t="str">
        <f t="shared" si="36"/>
        <v xml:space="preserve"> </v>
      </c>
    </row>
    <row r="15" spans="1:71" x14ac:dyDescent="0.25">
      <c r="A15" s="32"/>
      <c r="B15" s="18" t="s">
        <v>13</v>
      </c>
      <c r="C15" s="18">
        <v>12</v>
      </c>
      <c r="D15" s="19">
        <v>0</v>
      </c>
      <c r="E15" s="77">
        <f t="shared" si="12"/>
        <v>0</v>
      </c>
      <c r="F15" s="18">
        <v>0.32</v>
      </c>
      <c r="G15" s="20"/>
      <c r="H15" s="75">
        <f t="shared" si="13"/>
        <v>0</v>
      </c>
      <c r="I15" s="75">
        <f t="shared" si="49"/>
        <v>0</v>
      </c>
      <c r="J15" s="75">
        <f t="shared" si="39"/>
        <v>0</v>
      </c>
      <c r="K15" s="18" t="s">
        <v>13</v>
      </c>
      <c r="M15" s="32">
        <f t="shared" si="14"/>
        <v>0</v>
      </c>
      <c r="N15" s="18" t="str">
        <f t="shared" si="15"/>
        <v xml:space="preserve"> </v>
      </c>
      <c r="O15" s="18">
        <f t="shared" si="16"/>
        <v>12</v>
      </c>
      <c r="P15" s="19">
        <f t="shared" si="0"/>
        <v>0</v>
      </c>
      <c r="Q15" s="77">
        <f t="shared" si="40"/>
        <v>0</v>
      </c>
      <c r="R15" s="18">
        <v>0.32</v>
      </c>
      <c r="S15" s="20">
        <f t="shared" si="1"/>
        <v>0</v>
      </c>
      <c r="T15" s="75">
        <f t="shared" si="2"/>
        <v>0</v>
      </c>
      <c r="U15" s="75">
        <f t="shared" si="50"/>
        <v>0</v>
      </c>
      <c r="V15" s="75">
        <f t="shared" si="41"/>
        <v>0</v>
      </c>
      <c r="W15" s="18" t="str">
        <f t="shared" si="18"/>
        <v xml:space="preserve"> </v>
      </c>
      <c r="Y15" s="62">
        <f t="shared" si="19"/>
        <v>0</v>
      </c>
      <c r="Z15" s="18" t="str">
        <f t="shared" si="20"/>
        <v xml:space="preserve"> </v>
      </c>
      <c r="AA15" s="18">
        <f t="shared" si="21"/>
        <v>12</v>
      </c>
      <c r="AB15" s="19">
        <f t="shared" si="3"/>
        <v>0</v>
      </c>
      <c r="AC15" s="77">
        <f t="shared" si="42"/>
        <v>0</v>
      </c>
      <c r="AD15" s="18">
        <v>0.32</v>
      </c>
      <c r="AE15" s="20">
        <f t="shared" si="4"/>
        <v>0</v>
      </c>
      <c r="AF15" s="75">
        <f t="shared" si="5"/>
        <v>0</v>
      </c>
      <c r="AG15" s="75">
        <f t="shared" si="51"/>
        <v>0</v>
      </c>
      <c r="AH15" s="75">
        <f t="shared" si="43"/>
        <v>0</v>
      </c>
      <c r="AI15" s="18" t="str">
        <f t="shared" si="23"/>
        <v xml:space="preserve"> </v>
      </c>
      <c r="AK15" s="62">
        <f t="shared" si="24"/>
        <v>0</v>
      </c>
      <c r="AL15" s="18" t="str">
        <f t="shared" si="25"/>
        <v xml:space="preserve"> </v>
      </c>
      <c r="AM15" s="18">
        <f t="shared" si="26"/>
        <v>12</v>
      </c>
      <c r="AN15" s="19">
        <f t="shared" si="6"/>
        <v>0</v>
      </c>
      <c r="AO15" s="77">
        <f t="shared" si="44"/>
        <v>0</v>
      </c>
      <c r="AP15" s="18">
        <v>0.32</v>
      </c>
      <c r="AQ15" s="20">
        <f t="shared" si="7"/>
        <v>0</v>
      </c>
      <c r="AR15" s="75">
        <f t="shared" si="8"/>
        <v>0</v>
      </c>
      <c r="AS15" s="75">
        <f t="shared" si="52"/>
        <v>0</v>
      </c>
      <c r="AT15" s="75">
        <f t="shared" si="45"/>
        <v>0</v>
      </c>
      <c r="AU15" s="18" t="str">
        <f t="shared" si="28"/>
        <v xml:space="preserve"> </v>
      </c>
      <c r="AW15" s="62">
        <f t="shared" si="37"/>
        <v>0</v>
      </c>
      <c r="AX15" s="18" t="str">
        <f t="shared" si="29"/>
        <v xml:space="preserve"> </v>
      </c>
      <c r="AY15" s="18">
        <f t="shared" si="30"/>
        <v>12</v>
      </c>
      <c r="AZ15" s="19">
        <f t="shared" si="9"/>
        <v>0</v>
      </c>
      <c r="BA15" s="77">
        <f t="shared" si="46"/>
        <v>0</v>
      </c>
      <c r="BB15" s="18">
        <v>0.32</v>
      </c>
      <c r="BC15" s="20">
        <f t="shared" si="10"/>
        <v>0</v>
      </c>
      <c r="BD15" s="75">
        <f t="shared" si="11"/>
        <v>0</v>
      </c>
      <c r="BE15" s="75">
        <f t="shared" si="53"/>
        <v>0</v>
      </c>
      <c r="BF15" s="75">
        <f t="shared" si="47"/>
        <v>0</v>
      </c>
      <c r="BG15" s="18" t="str">
        <f t="shared" si="32"/>
        <v xml:space="preserve"> </v>
      </c>
      <c r="BI15" s="62">
        <f t="shared" si="38"/>
        <v>0</v>
      </c>
      <c r="BJ15" s="18" t="str">
        <f t="shared" si="33"/>
        <v xml:space="preserve"> </v>
      </c>
      <c r="BK15" s="18"/>
      <c r="BL15" s="19"/>
      <c r="BM15" s="77"/>
      <c r="BN15" s="18"/>
      <c r="BO15" s="20" t="s">
        <v>13</v>
      </c>
      <c r="BP15" s="75">
        <f t="shared" si="34"/>
        <v>0</v>
      </c>
      <c r="BQ15" s="75">
        <f t="shared" si="35"/>
        <v>0</v>
      </c>
      <c r="BR15" s="75">
        <f t="shared" si="48"/>
        <v>0</v>
      </c>
      <c r="BS15" s="18" t="str">
        <f t="shared" si="36"/>
        <v xml:space="preserve"> </v>
      </c>
    </row>
    <row r="16" spans="1:71" x14ac:dyDescent="0.25">
      <c r="A16" s="32"/>
      <c r="B16" s="18" t="s">
        <v>13</v>
      </c>
      <c r="C16" s="18">
        <v>12</v>
      </c>
      <c r="D16" s="19">
        <v>0</v>
      </c>
      <c r="E16" s="77">
        <f t="shared" si="12"/>
        <v>0</v>
      </c>
      <c r="F16" s="18">
        <v>0.32</v>
      </c>
      <c r="G16" s="20"/>
      <c r="H16" s="75">
        <f t="shared" si="13"/>
        <v>0</v>
      </c>
      <c r="I16" s="75">
        <f t="shared" si="49"/>
        <v>0</v>
      </c>
      <c r="J16" s="75">
        <f t="shared" si="39"/>
        <v>0</v>
      </c>
      <c r="K16" s="18" t="s">
        <v>13</v>
      </c>
      <c r="M16" s="32">
        <f t="shared" si="14"/>
        <v>0</v>
      </c>
      <c r="N16" s="18" t="str">
        <f t="shared" si="15"/>
        <v xml:space="preserve"> </v>
      </c>
      <c r="O16" s="18">
        <f t="shared" si="16"/>
        <v>12</v>
      </c>
      <c r="P16" s="19">
        <f t="shared" si="0"/>
        <v>0</v>
      </c>
      <c r="Q16" s="77">
        <f t="shared" si="40"/>
        <v>0</v>
      </c>
      <c r="R16" s="18">
        <v>0.32</v>
      </c>
      <c r="S16" s="20">
        <f t="shared" si="1"/>
        <v>0</v>
      </c>
      <c r="T16" s="75">
        <f t="shared" si="2"/>
        <v>0</v>
      </c>
      <c r="U16" s="75">
        <f t="shared" si="50"/>
        <v>0</v>
      </c>
      <c r="V16" s="75">
        <f t="shared" si="41"/>
        <v>0</v>
      </c>
      <c r="W16" s="18" t="str">
        <f t="shared" si="18"/>
        <v xml:space="preserve"> </v>
      </c>
      <c r="Y16" s="62">
        <f t="shared" si="19"/>
        <v>0</v>
      </c>
      <c r="Z16" s="18" t="str">
        <f t="shared" si="20"/>
        <v xml:space="preserve"> </v>
      </c>
      <c r="AA16" s="18">
        <f t="shared" si="21"/>
        <v>12</v>
      </c>
      <c r="AB16" s="19">
        <f t="shared" si="3"/>
        <v>0</v>
      </c>
      <c r="AC16" s="77">
        <f t="shared" si="42"/>
        <v>0</v>
      </c>
      <c r="AD16" s="18">
        <v>0.32</v>
      </c>
      <c r="AE16" s="20">
        <f t="shared" si="4"/>
        <v>0</v>
      </c>
      <c r="AF16" s="75">
        <f t="shared" si="5"/>
        <v>0</v>
      </c>
      <c r="AG16" s="75">
        <f t="shared" si="51"/>
        <v>0</v>
      </c>
      <c r="AH16" s="75">
        <f t="shared" si="43"/>
        <v>0</v>
      </c>
      <c r="AI16" s="18" t="str">
        <f t="shared" si="23"/>
        <v xml:space="preserve"> </v>
      </c>
      <c r="AK16" s="62">
        <f t="shared" si="24"/>
        <v>0</v>
      </c>
      <c r="AL16" s="18" t="str">
        <f t="shared" si="25"/>
        <v xml:space="preserve"> </v>
      </c>
      <c r="AM16" s="18">
        <f t="shared" si="26"/>
        <v>12</v>
      </c>
      <c r="AN16" s="19">
        <f t="shared" si="6"/>
        <v>0</v>
      </c>
      <c r="AO16" s="77">
        <f t="shared" si="44"/>
        <v>0</v>
      </c>
      <c r="AP16" s="18">
        <v>0.32</v>
      </c>
      <c r="AQ16" s="20">
        <f t="shared" si="7"/>
        <v>0</v>
      </c>
      <c r="AR16" s="75">
        <f t="shared" si="8"/>
        <v>0</v>
      </c>
      <c r="AS16" s="75">
        <f t="shared" si="52"/>
        <v>0</v>
      </c>
      <c r="AT16" s="75">
        <f t="shared" si="45"/>
        <v>0</v>
      </c>
      <c r="AU16" s="18" t="str">
        <f t="shared" si="28"/>
        <v xml:space="preserve"> </v>
      </c>
      <c r="AW16" s="62">
        <f t="shared" si="37"/>
        <v>0</v>
      </c>
      <c r="AX16" s="18" t="str">
        <f t="shared" si="29"/>
        <v xml:space="preserve"> </v>
      </c>
      <c r="AY16" s="18">
        <f t="shared" si="30"/>
        <v>12</v>
      </c>
      <c r="AZ16" s="19">
        <f t="shared" si="9"/>
        <v>0</v>
      </c>
      <c r="BA16" s="77">
        <f t="shared" si="46"/>
        <v>0</v>
      </c>
      <c r="BB16" s="18">
        <v>0.32</v>
      </c>
      <c r="BC16" s="20">
        <f t="shared" si="10"/>
        <v>0</v>
      </c>
      <c r="BD16" s="75">
        <f t="shared" si="11"/>
        <v>0</v>
      </c>
      <c r="BE16" s="75">
        <f t="shared" si="53"/>
        <v>0</v>
      </c>
      <c r="BF16" s="75">
        <f t="shared" si="47"/>
        <v>0</v>
      </c>
      <c r="BG16" s="18" t="str">
        <f t="shared" si="32"/>
        <v xml:space="preserve"> </v>
      </c>
      <c r="BI16" s="62">
        <f t="shared" si="38"/>
        <v>0</v>
      </c>
      <c r="BJ16" s="18" t="str">
        <f t="shared" si="33"/>
        <v xml:space="preserve"> </v>
      </c>
      <c r="BK16" s="18"/>
      <c r="BL16" s="19"/>
      <c r="BM16" s="77"/>
      <c r="BN16" s="18"/>
      <c r="BO16" s="20" t="s">
        <v>13</v>
      </c>
      <c r="BP16" s="75">
        <f t="shared" si="34"/>
        <v>0</v>
      </c>
      <c r="BQ16" s="75">
        <f t="shared" si="35"/>
        <v>0</v>
      </c>
      <c r="BR16" s="75">
        <f t="shared" si="48"/>
        <v>0</v>
      </c>
      <c r="BS16" s="18" t="str">
        <f t="shared" si="36"/>
        <v xml:space="preserve"> </v>
      </c>
    </row>
    <row r="17" spans="1:71" x14ac:dyDescent="0.25">
      <c r="A17" s="32" t="s">
        <v>13</v>
      </c>
      <c r="B17" s="18" t="s">
        <v>13</v>
      </c>
      <c r="C17" s="18">
        <v>12</v>
      </c>
      <c r="D17" s="19">
        <v>0</v>
      </c>
      <c r="E17" s="77">
        <f t="shared" si="12"/>
        <v>0</v>
      </c>
      <c r="F17" s="18">
        <v>0.32</v>
      </c>
      <c r="G17" s="20"/>
      <c r="H17" s="75">
        <f t="shared" si="13"/>
        <v>0</v>
      </c>
      <c r="I17" s="75">
        <f t="shared" si="49"/>
        <v>0</v>
      </c>
      <c r="J17" s="75">
        <f t="shared" si="39"/>
        <v>0</v>
      </c>
      <c r="K17" s="18" t="s">
        <v>13</v>
      </c>
      <c r="M17" s="32" t="str">
        <f t="shared" si="14"/>
        <v xml:space="preserve"> </v>
      </c>
      <c r="N17" s="18" t="str">
        <f t="shared" si="15"/>
        <v xml:space="preserve"> </v>
      </c>
      <c r="O17" s="18">
        <f t="shared" si="16"/>
        <v>12</v>
      </c>
      <c r="P17" s="19">
        <f t="shared" si="0"/>
        <v>0</v>
      </c>
      <c r="Q17" s="77">
        <f t="shared" si="40"/>
        <v>0</v>
      </c>
      <c r="R17" s="18">
        <v>0.32</v>
      </c>
      <c r="S17" s="20">
        <f t="shared" si="1"/>
        <v>0</v>
      </c>
      <c r="T17" s="75">
        <f t="shared" si="2"/>
        <v>0</v>
      </c>
      <c r="U17" s="75">
        <f t="shared" si="50"/>
        <v>0</v>
      </c>
      <c r="V17" s="75">
        <f t="shared" si="41"/>
        <v>0</v>
      </c>
      <c r="W17" s="18" t="str">
        <f t="shared" si="18"/>
        <v xml:space="preserve"> </v>
      </c>
      <c r="Y17" s="62" t="str">
        <f t="shared" si="19"/>
        <v xml:space="preserve"> </v>
      </c>
      <c r="Z17" s="18" t="str">
        <f t="shared" si="20"/>
        <v xml:space="preserve"> </v>
      </c>
      <c r="AA17" s="18">
        <f t="shared" si="21"/>
        <v>12</v>
      </c>
      <c r="AB17" s="19">
        <f t="shared" si="3"/>
        <v>0</v>
      </c>
      <c r="AC17" s="77">
        <f t="shared" si="42"/>
        <v>0</v>
      </c>
      <c r="AD17" s="18">
        <v>0.32</v>
      </c>
      <c r="AE17" s="20">
        <f t="shared" si="4"/>
        <v>0</v>
      </c>
      <c r="AF17" s="75">
        <f t="shared" si="5"/>
        <v>0</v>
      </c>
      <c r="AG17" s="75">
        <f t="shared" si="51"/>
        <v>0</v>
      </c>
      <c r="AH17" s="75">
        <f t="shared" si="43"/>
        <v>0</v>
      </c>
      <c r="AI17" s="18" t="str">
        <f t="shared" si="23"/>
        <v xml:space="preserve"> </v>
      </c>
      <c r="AK17" s="62" t="str">
        <f t="shared" si="24"/>
        <v xml:space="preserve"> </v>
      </c>
      <c r="AL17" s="18" t="str">
        <f t="shared" si="25"/>
        <v xml:space="preserve"> </v>
      </c>
      <c r="AM17" s="18">
        <f t="shared" si="26"/>
        <v>12</v>
      </c>
      <c r="AN17" s="19">
        <f t="shared" si="6"/>
        <v>0</v>
      </c>
      <c r="AO17" s="77">
        <f t="shared" si="44"/>
        <v>0</v>
      </c>
      <c r="AP17" s="18">
        <v>0.32</v>
      </c>
      <c r="AQ17" s="20">
        <f t="shared" si="7"/>
        <v>0</v>
      </c>
      <c r="AR17" s="75">
        <f t="shared" si="8"/>
        <v>0</v>
      </c>
      <c r="AS17" s="75">
        <f t="shared" si="52"/>
        <v>0</v>
      </c>
      <c r="AT17" s="75">
        <f t="shared" si="45"/>
        <v>0</v>
      </c>
      <c r="AU17" s="18" t="str">
        <f t="shared" si="28"/>
        <v xml:space="preserve"> </v>
      </c>
      <c r="AW17" s="62" t="str">
        <f t="shared" si="37"/>
        <v xml:space="preserve"> </v>
      </c>
      <c r="AX17" s="18" t="str">
        <f t="shared" si="29"/>
        <v xml:space="preserve"> </v>
      </c>
      <c r="AY17" s="18">
        <f t="shared" si="30"/>
        <v>12</v>
      </c>
      <c r="AZ17" s="19">
        <f t="shared" si="9"/>
        <v>0</v>
      </c>
      <c r="BA17" s="77">
        <f t="shared" si="46"/>
        <v>0</v>
      </c>
      <c r="BB17" s="18">
        <v>0.32</v>
      </c>
      <c r="BC17" s="20">
        <f t="shared" si="10"/>
        <v>0</v>
      </c>
      <c r="BD17" s="75">
        <f t="shared" si="11"/>
        <v>0</v>
      </c>
      <c r="BE17" s="75">
        <f t="shared" si="53"/>
        <v>0</v>
      </c>
      <c r="BF17" s="75">
        <f t="shared" si="47"/>
        <v>0</v>
      </c>
      <c r="BG17" s="18" t="str">
        <f t="shared" si="32"/>
        <v xml:space="preserve"> </v>
      </c>
      <c r="BI17" s="62" t="str">
        <f t="shared" si="38"/>
        <v xml:space="preserve"> </v>
      </c>
      <c r="BJ17" s="18" t="str">
        <f t="shared" si="33"/>
        <v xml:space="preserve"> </v>
      </c>
      <c r="BK17" s="18"/>
      <c r="BL17" s="19"/>
      <c r="BM17" s="77"/>
      <c r="BN17" s="18"/>
      <c r="BO17" s="20" t="s">
        <v>13</v>
      </c>
      <c r="BP17" s="75">
        <f t="shared" si="34"/>
        <v>0</v>
      </c>
      <c r="BQ17" s="75">
        <f t="shared" si="35"/>
        <v>0</v>
      </c>
      <c r="BR17" s="75">
        <f t="shared" si="48"/>
        <v>0</v>
      </c>
      <c r="BS17" s="18" t="str">
        <f t="shared" si="36"/>
        <v xml:space="preserve"> </v>
      </c>
    </row>
    <row r="18" spans="1:71" x14ac:dyDescent="0.25">
      <c r="A18" s="32" t="s">
        <v>66</v>
      </c>
      <c r="B18" s="18" t="s">
        <v>13</v>
      </c>
      <c r="C18" s="18">
        <v>12</v>
      </c>
      <c r="D18" s="19">
        <v>0</v>
      </c>
      <c r="E18" s="77">
        <f t="shared" si="12"/>
        <v>0</v>
      </c>
      <c r="F18" s="97">
        <v>0</v>
      </c>
      <c r="G18" s="20"/>
      <c r="H18" s="75">
        <f t="shared" si="13"/>
        <v>0</v>
      </c>
      <c r="I18" s="75">
        <f t="shared" si="49"/>
        <v>0</v>
      </c>
      <c r="J18" s="75">
        <f t="shared" si="39"/>
        <v>0</v>
      </c>
      <c r="K18" s="18">
        <v>514000</v>
      </c>
      <c r="M18" s="62" t="str">
        <f t="shared" ref="M18:M19" si="54">A18</f>
        <v>Postdoc Scholars</v>
      </c>
      <c r="N18" s="18" t="str">
        <f t="shared" si="15"/>
        <v xml:space="preserve"> </v>
      </c>
      <c r="O18" s="18">
        <f t="shared" si="16"/>
        <v>12</v>
      </c>
      <c r="P18" s="19">
        <f t="shared" si="0"/>
        <v>0</v>
      </c>
      <c r="Q18" s="77">
        <f t="shared" si="40"/>
        <v>0</v>
      </c>
      <c r="R18" s="98">
        <v>0</v>
      </c>
      <c r="S18" s="20">
        <f t="shared" si="1"/>
        <v>0</v>
      </c>
      <c r="T18" s="75">
        <f t="shared" si="2"/>
        <v>0</v>
      </c>
      <c r="U18" s="75">
        <v>0</v>
      </c>
      <c r="V18" s="75">
        <f t="shared" si="41"/>
        <v>0</v>
      </c>
      <c r="W18" s="18">
        <v>514000</v>
      </c>
      <c r="Y18" s="62" t="str">
        <f t="shared" si="19"/>
        <v>Postdoc Scholars</v>
      </c>
      <c r="Z18" s="18" t="str">
        <f t="shared" si="20"/>
        <v xml:space="preserve"> </v>
      </c>
      <c r="AA18" s="18">
        <f t="shared" si="21"/>
        <v>12</v>
      </c>
      <c r="AB18" s="19">
        <f t="shared" si="3"/>
        <v>0</v>
      </c>
      <c r="AC18" s="77">
        <f t="shared" si="42"/>
        <v>0</v>
      </c>
      <c r="AD18" s="98">
        <v>0</v>
      </c>
      <c r="AE18" s="20">
        <f t="shared" si="4"/>
        <v>0</v>
      </c>
      <c r="AF18" s="75">
        <f t="shared" si="5"/>
        <v>0</v>
      </c>
      <c r="AG18" s="75">
        <f t="shared" si="51"/>
        <v>0</v>
      </c>
      <c r="AH18" s="75">
        <f t="shared" si="43"/>
        <v>0</v>
      </c>
      <c r="AI18" s="18">
        <v>514000</v>
      </c>
      <c r="AK18" s="62" t="str">
        <f t="shared" si="24"/>
        <v>Postdoc Scholars</v>
      </c>
      <c r="AL18" s="18" t="str">
        <f t="shared" si="25"/>
        <v xml:space="preserve"> </v>
      </c>
      <c r="AM18" s="18">
        <f t="shared" si="26"/>
        <v>12</v>
      </c>
      <c r="AN18" s="19">
        <f t="shared" si="6"/>
        <v>0</v>
      </c>
      <c r="AO18" s="77">
        <f t="shared" si="44"/>
        <v>0</v>
      </c>
      <c r="AP18" s="98">
        <v>0</v>
      </c>
      <c r="AQ18" s="20">
        <f t="shared" si="7"/>
        <v>0</v>
      </c>
      <c r="AR18" s="75">
        <f t="shared" si="8"/>
        <v>0</v>
      </c>
      <c r="AS18" s="75">
        <f t="shared" si="52"/>
        <v>0</v>
      </c>
      <c r="AT18" s="75">
        <f t="shared" si="45"/>
        <v>0</v>
      </c>
      <c r="AU18" s="18">
        <v>514000</v>
      </c>
      <c r="AW18" s="62" t="str">
        <f t="shared" si="37"/>
        <v>Postdoc Scholars</v>
      </c>
      <c r="AX18" s="18" t="str">
        <f t="shared" si="29"/>
        <v xml:space="preserve"> </v>
      </c>
      <c r="AY18" s="18">
        <f t="shared" si="30"/>
        <v>12</v>
      </c>
      <c r="AZ18" s="19">
        <f t="shared" si="9"/>
        <v>0</v>
      </c>
      <c r="BA18" s="77">
        <f t="shared" si="46"/>
        <v>0</v>
      </c>
      <c r="BB18" s="98">
        <v>0</v>
      </c>
      <c r="BC18" s="20">
        <f t="shared" si="10"/>
        <v>0</v>
      </c>
      <c r="BD18" s="75">
        <f t="shared" si="11"/>
        <v>0</v>
      </c>
      <c r="BE18" s="75">
        <f t="shared" si="53"/>
        <v>0</v>
      </c>
      <c r="BF18" s="75">
        <f t="shared" si="47"/>
        <v>0</v>
      </c>
      <c r="BG18" s="18">
        <v>514000</v>
      </c>
      <c r="BI18" s="62" t="str">
        <f t="shared" si="38"/>
        <v>Postdoc Scholars</v>
      </c>
      <c r="BJ18" s="18" t="str">
        <f t="shared" si="33"/>
        <v xml:space="preserve"> </v>
      </c>
      <c r="BK18" s="18"/>
      <c r="BL18" s="19"/>
      <c r="BM18" s="77"/>
      <c r="BN18" s="18"/>
      <c r="BO18" s="20" t="s">
        <v>13</v>
      </c>
      <c r="BP18" s="75">
        <f t="shared" si="34"/>
        <v>0</v>
      </c>
      <c r="BQ18" s="75">
        <f t="shared" si="35"/>
        <v>0</v>
      </c>
      <c r="BR18" s="75">
        <f t="shared" si="48"/>
        <v>0</v>
      </c>
      <c r="BS18" s="18">
        <v>514000</v>
      </c>
    </row>
    <row r="19" spans="1:71" x14ac:dyDescent="0.25">
      <c r="A19" s="32" t="s">
        <v>67</v>
      </c>
      <c r="B19" s="18" t="s">
        <v>13</v>
      </c>
      <c r="C19" s="18">
        <v>12</v>
      </c>
      <c r="D19" s="19">
        <v>0</v>
      </c>
      <c r="E19" s="77">
        <f t="shared" si="12"/>
        <v>0</v>
      </c>
      <c r="F19" s="97">
        <v>0</v>
      </c>
      <c r="G19" s="20"/>
      <c r="H19" s="75">
        <f t="shared" si="13"/>
        <v>0</v>
      </c>
      <c r="I19" s="75">
        <f t="shared" si="49"/>
        <v>0</v>
      </c>
      <c r="J19" s="75">
        <f t="shared" si="39"/>
        <v>0</v>
      </c>
      <c r="K19" s="18">
        <v>512000</v>
      </c>
      <c r="M19" s="62" t="str">
        <f t="shared" si="54"/>
        <v>Students</v>
      </c>
      <c r="N19" s="18" t="str">
        <f t="shared" si="15"/>
        <v xml:space="preserve"> </v>
      </c>
      <c r="O19" s="18">
        <f t="shared" si="16"/>
        <v>12</v>
      </c>
      <c r="P19" s="19">
        <f t="shared" si="0"/>
        <v>0</v>
      </c>
      <c r="Q19" s="77">
        <f t="shared" si="40"/>
        <v>0</v>
      </c>
      <c r="R19" s="98">
        <v>0</v>
      </c>
      <c r="S19" s="20">
        <f t="shared" si="1"/>
        <v>0</v>
      </c>
      <c r="T19" s="75">
        <f t="shared" si="2"/>
        <v>0</v>
      </c>
      <c r="U19" s="75">
        <v>0</v>
      </c>
      <c r="V19" s="75">
        <f t="shared" si="41"/>
        <v>0</v>
      </c>
      <c r="W19" s="18">
        <v>512000</v>
      </c>
      <c r="Y19" s="62" t="str">
        <f t="shared" si="19"/>
        <v>Students</v>
      </c>
      <c r="Z19" s="18" t="str">
        <f t="shared" si="20"/>
        <v xml:space="preserve"> </v>
      </c>
      <c r="AA19" s="18">
        <f t="shared" si="21"/>
        <v>12</v>
      </c>
      <c r="AB19" s="19">
        <f t="shared" si="3"/>
        <v>0</v>
      </c>
      <c r="AC19" s="77">
        <f t="shared" si="42"/>
        <v>0</v>
      </c>
      <c r="AD19" s="98">
        <v>0</v>
      </c>
      <c r="AE19" s="20">
        <f t="shared" si="4"/>
        <v>0</v>
      </c>
      <c r="AF19" s="75">
        <f t="shared" si="5"/>
        <v>0</v>
      </c>
      <c r="AG19" s="75">
        <f t="shared" si="51"/>
        <v>0</v>
      </c>
      <c r="AH19" s="75">
        <f t="shared" si="43"/>
        <v>0</v>
      </c>
      <c r="AI19" s="18">
        <v>512000</v>
      </c>
      <c r="AK19" s="62" t="str">
        <f t="shared" si="24"/>
        <v>Students</v>
      </c>
      <c r="AL19" s="18" t="str">
        <f t="shared" si="25"/>
        <v xml:space="preserve"> </v>
      </c>
      <c r="AM19" s="18">
        <f t="shared" si="26"/>
        <v>12</v>
      </c>
      <c r="AN19" s="19">
        <f t="shared" si="6"/>
        <v>0</v>
      </c>
      <c r="AO19" s="77">
        <f t="shared" si="44"/>
        <v>0</v>
      </c>
      <c r="AP19" s="98">
        <v>0</v>
      </c>
      <c r="AQ19" s="20">
        <f t="shared" si="7"/>
        <v>0</v>
      </c>
      <c r="AR19" s="75">
        <f t="shared" si="8"/>
        <v>0</v>
      </c>
      <c r="AS19" s="75">
        <f t="shared" si="52"/>
        <v>0</v>
      </c>
      <c r="AT19" s="75">
        <f t="shared" si="45"/>
        <v>0</v>
      </c>
      <c r="AU19" s="18">
        <v>512000</v>
      </c>
      <c r="AW19" s="62" t="str">
        <f t="shared" si="37"/>
        <v>Students</v>
      </c>
      <c r="AX19" s="18" t="str">
        <f t="shared" si="29"/>
        <v xml:space="preserve"> </v>
      </c>
      <c r="AY19" s="18">
        <f t="shared" si="30"/>
        <v>12</v>
      </c>
      <c r="AZ19" s="19">
        <f t="shared" si="9"/>
        <v>0</v>
      </c>
      <c r="BA19" s="77">
        <f t="shared" si="46"/>
        <v>0</v>
      </c>
      <c r="BB19" s="98">
        <v>0</v>
      </c>
      <c r="BC19" s="20">
        <f t="shared" si="10"/>
        <v>0</v>
      </c>
      <c r="BD19" s="75">
        <f t="shared" si="11"/>
        <v>0</v>
      </c>
      <c r="BE19" s="75">
        <f t="shared" si="53"/>
        <v>0</v>
      </c>
      <c r="BF19" s="75">
        <f t="shared" si="47"/>
        <v>0</v>
      </c>
      <c r="BG19" s="18">
        <v>512000</v>
      </c>
      <c r="BI19" s="62" t="str">
        <f t="shared" si="38"/>
        <v>Students</v>
      </c>
      <c r="BJ19" s="18" t="str">
        <f t="shared" si="33"/>
        <v xml:space="preserve"> </v>
      </c>
      <c r="BK19" s="18"/>
      <c r="BL19" s="19"/>
      <c r="BM19" s="77"/>
      <c r="BN19" s="18"/>
      <c r="BO19" s="20" t="s">
        <v>13</v>
      </c>
      <c r="BP19" s="75">
        <f t="shared" si="34"/>
        <v>0</v>
      </c>
      <c r="BQ19" s="75">
        <f t="shared" si="35"/>
        <v>0</v>
      </c>
      <c r="BR19" s="75">
        <f t="shared" si="48"/>
        <v>0</v>
      </c>
      <c r="BS19" s="18">
        <v>512000</v>
      </c>
    </row>
    <row r="20" spans="1:71" ht="15.75" thickBot="1" x14ac:dyDescent="0.3">
      <c r="A20" s="33" t="s">
        <v>13</v>
      </c>
      <c r="B20" s="7" t="s">
        <v>13</v>
      </c>
      <c r="C20" s="7"/>
      <c r="D20" s="7"/>
      <c r="E20" s="7"/>
      <c r="F20" s="7"/>
      <c r="G20" s="61" t="s">
        <v>9</v>
      </c>
      <c r="H20" s="76">
        <f>SUM(H5:H19)</f>
        <v>0</v>
      </c>
      <c r="I20" s="76">
        <f>SUM(I5:I19)</f>
        <v>0</v>
      </c>
      <c r="J20" s="74">
        <f>SUM(H20:I20)</f>
        <v>0</v>
      </c>
      <c r="K20" s="27"/>
      <c r="M20" s="124" t="s">
        <v>65</v>
      </c>
      <c r="N20" s="125"/>
      <c r="O20" s="125"/>
      <c r="P20" s="125"/>
      <c r="Q20" s="125"/>
      <c r="R20" s="126"/>
      <c r="S20" s="61" t="s">
        <v>9</v>
      </c>
      <c r="T20" s="76">
        <f>SUM(T5:T19)</f>
        <v>0</v>
      </c>
      <c r="U20" s="76">
        <f>SUM(U5:U19)</f>
        <v>0</v>
      </c>
      <c r="V20" s="74">
        <f>SUM(T20:U20)</f>
        <v>0</v>
      </c>
      <c r="W20" s="27"/>
      <c r="Y20" s="124" t="s">
        <v>65</v>
      </c>
      <c r="Z20" s="125"/>
      <c r="AA20" s="125"/>
      <c r="AB20" s="125"/>
      <c r="AC20" s="125"/>
      <c r="AD20" s="126"/>
      <c r="AE20" s="61" t="s">
        <v>9</v>
      </c>
      <c r="AF20" s="76">
        <f>SUM(AF5:AF19)</f>
        <v>0</v>
      </c>
      <c r="AG20" s="76">
        <f>SUM(AG5:AG19)</f>
        <v>0</v>
      </c>
      <c r="AH20" s="74">
        <f>SUM(AF20:AG20)</f>
        <v>0</v>
      </c>
      <c r="AI20" s="27"/>
      <c r="AK20" s="124" t="s">
        <v>65</v>
      </c>
      <c r="AL20" s="125"/>
      <c r="AM20" s="125"/>
      <c r="AN20" s="125"/>
      <c r="AO20" s="125"/>
      <c r="AP20" s="126"/>
      <c r="AQ20" s="61" t="s">
        <v>9</v>
      </c>
      <c r="AR20" s="76">
        <f>SUM(AR5:AR19)</f>
        <v>0</v>
      </c>
      <c r="AS20" s="76">
        <f>SUM(AS5:AS19)</f>
        <v>0</v>
      </c>
      <c r="AT20" s="74">
        <f>SUM(AR20:AS20)</f>
        <v>0</v>
      </c>
      <c r="AU20" s="27"/>
      <c r="AW20" s="124" t="s">
        <v>65</v>
      </c>
      <c r="AX20" s="125"/>
      <c r="AY20" s="125"/>
      <c r="AZ20" s="125"/>
      <c r="BA20" s="125"/>
      <c r="BB20" s="126"/>
      <c r="BC20" s="61" t="s">
        <v>9</v>
      </c>
      <c r="BD20" s="76">
        <f>SUM(BD5:BD19)</f>
        <v>0</v>
      </c>
      <c r="BE20" s="76">
        <f>SUM(BE5:BE19)</f>
        <v>0</v>
      </c>
      <c r="BF20" s="74">
        <f>SUM(BD20:BE20)</f>
        <v>0</v>
      </c>
      <c r="BG20" s="27"/>
      <c r="BI20" s="111" t="s">
        <v>13</v>
      </c>
      <c r="BJ20" s="112"/>
      <c r="BK20" s="112"/>
      <c r="BL20" s="112"/>
      <c r="BM20" s="112"/>
      <c r="BN20" s="113"/>
      <c r="BO20" s="61" t="s">
        <v>9</v>
      </c>
      <c r="BP20" s="76">
        <f>SUM(BP5:BP19)</f>
        <v>0</v>
      </c>
      <c r="BQ20" s="76">
        <f>SUM(BQ5:BQ19)</f>
        <v>0</v>
      </c>
      <c r="BR20" s="74">
        <f>SUM(BP20:BQ20)</f>
        <v>0</v>
      </c>
      <c r="BS20" s="27"/>
    </row>
    <row r="21" spans="1:71" ht="15.75" thickBot="1" x14ac:dyDescent="0.3">
      <c r="A21" s="108" t="s">
        <v>13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26"/>
      <c r="M21" s="108" t="s">
        <v>22</v>
      </c>
      <c r="N21" s="109"/>
      <c r="O21" s="109"/>
      <c r="P21" s="109"/>
      <c r="Q21" s="109"/>
      <c r="R21" s="109"/>
      <c r="S21" s="109"/>
      <c r="T21" s="109"/>
      <c r="U21" s="109"/>
      <c r="V21" s="109"/>
      <c r="W21" s="26"/>
      <c r="Y21" s="108" t="s">
        <v>22</v>
      </c>
      <c r="Z21" s="109"/>
      <c r="AA21" s="109"/>
      <c r="AB21" s="109"/>
      <c r="AC21" s="109"/>
      <c r="AD21" s="109"/>
      <c r="AE21" s="109"/>
      <c r="AF21" s="109"/>
      <c r="AG21" s="109"/>
      <c r="AH21" s="109"/>
      <c r="AI21" s="26"/>
      <c r="AK21" s="108" t="s">
        <v>22</v>
      </c>
      <c r="AL21" s="109"/>
      <c r="AM21" s="109"/>
      <c r="AN21" s="109"/>
      <c r="AO21" s="109"/>
      <c r="AP21" s="109"/>
      <c r="AQ21" s="109"/>
      <c r="AR21" s="109"/>
      <c r="AS21" s="109"/>
      <c r="AT21" s="109"/>
      <c r="AU21" s="26"/>
      <c r="AW21" s="108" t="s">
        <v>22</v>
      </c>
      <c r="AX21" s="109"/>
      <c r="AY21" s="109"/>
      <c r="AZ21" s="109"/>
      <c r="BA21" s="109"/>
      <c r="BB21" s="109"/>
      <c r="BC21" s="109"/>
      <c r="BD21" s="109"/>
      <c r="BE21" s="109"/>
      <c r="BF21" s="109"/>
      <c r="BG21" s="26"/>
      <c r="BI21" s="108" t="s">
        <v>22</v>
      </c>
      <c r="BJ21" s="109"/>
      <c r="BK21" s="109"/>
      <c r="BL21" s="109"/>
      <c r="BM21" s="109"/>
      <c r="BN21" s="109"/>
      <c r="BO21" s="109"/>
      <c r="BP21" s="109"/>
      <c r="BQ21" s="109"/>
      <c r="BR21" s="109"/>
      <c r="BS21" s="26"/>
    </row>
    <row r="22" spans="1:71" x14ac:dyDescent="0.25">
      <c r="A22" s="119" t="s">
        <v>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M22" s="119" t="s">
        <v>10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1"/>
      <c r="Y22" s="119" t="s">
        <v>10</v>
      </c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K22" s="119" t="s">
        <v>10</v>
      </c>
      <c r="AL22" s="120"/>
      <c r="AM22" s="120"/>
      <c r="AN22" s="120"/>
      <c r="AO22" s="120"/>
      <c r="AP22" s="120"/>
      <c r="AQ22" s="120"/>
      <c r="AR22" s="120"/>
      <c r="AS22" s="120"/>
      <c r="AT22" s="120"/>
      <c r="AU22" s="121"/>
      <c r="AW22" s="119" t="s">
        <v>10</v>
      </c>
      <c r="AX22" s="120"/>
      <c r="AY22" s="120"/>
      <c r="AZ22" s="120"/>
      <c r="BA22" s="120"/>
      <c r="BB22" s="120"/>
      <c r="BC22" s="120"/>
      <c r="BD22" s="120"/>
      <c r="BE22" s="120"/>
      <c r="BF22" s="120"/>
      <c r="BG22" s="121"/>
      <c r="BI22" s="119" t="s">
        <v>10</v>
      </c>
      <c r="BJ22" s="120"/>
      <c r="BK22" s="120"/>
      <c r="BL22" s="120"/>
      <c r="BM22" s="120"/>
      <c r="BN22" s="120"/>
      <c r="BO22" s="120"/>
      <c r="BP22" s="120"/>
      <c r="BQ22" s="120"/>
      <c r="BR22" s="120"/>
      <c r="BS22" s="121"/>
    </row>
    <row r="23" spans="1:71" ht="15.75" thickBot="1" x14ac:dyDescent="0.3">
      <c r="A23" s="34" t="s">
        <v>68</v>
      </c>
      <c r="B23" s="41">
        <v>0</v>
      </c>
      <c r="C23" s="11"/>
      <c r="D23" s="143" t="s">
        <v>68</v>
      </c>
      <c r="E23" s="144"/>
      <c r="F23" s="144"/>
      <c r="G23" s="44">
        <v>0</v>
      </c>
      <c r="H23" s="11"/>
      <c r="I23" s="11"/>
      <c r="J23" s="13"/>
      <c r="K23" s="13"/>
      <c r="M23" s="34" t="str">
        <f>A23</f>
        <v>Consultant Costs</v>
      </c>
      <c r="N23" s="41">
        <v>0</v>
      </c>
      <c r="O23" s="11"/>
      <c r="P23" s="129" t="str">
        <f>D23</f>
        <v>Consultant Costs</v>
      </c>
      <c r="Q23" s="130"/>
      <c r="R23" s="130"/>
      <c r="S23" s="44">
        <v>0</v>
      </c>
      <c r="T23" s="11"/>
      <c r="U23" s="11"/>
      <c r="V23" s="13"/>
      <c r="W23" s="13"/>
      <c r="Y23" s="34" t="str">
        <f>M23</f>
        <v>Consultant Costs</v>
      </c>
      <c r="Z23" s="41">
        <v>0</v>
      </c>
      <c r="AA23" s="11"/>
      <c r="AB23" s="129" t="str">
        <f>P23</f>
        <v>Consultant Costs</v>
      </c>
      <c r="AC23" s="130"/>
      <c r="AD23" s="130"/>
      <c r="AE23" s="44">
        <v>0</v>
      </c>
      <c r="AF23" s="11"/>
      <c r="AG23" s="11"/>
      <c r="AH23" s="13"/>
      <c r="AI23" s="13"/>
      <c r="AK23" s="34" t="str">
        <f>Y23</f>
        <v>Consultant Costs</v>
      </c>
      <c r="AL23" s="41">
        <v>0</v>
      </c>
      <c r="AM23" s="11"/>
      <c r="AN23" s="129" t="str">
        <f>AB23</f>
        <v>Consultant Costs</v>
      </c>
      <c r="AO23" s="130"/>
      <c r="AP23" s="130"/>
      <c r="AQ23" s="44">
        <v>0</v>
      </c>
      <c r="AR23" s="11"/>
      <c r="AS23" s="11"/>
      <c r="AT23" s="13"/>
      <c r="AU23" s="13"/>
      <c r="AW23" s="34" t="str">
        <f>AK23</f>
        <v>Consultant Costs</v>
      </c>
      <c r="AX23" s="41">
        <v>0</v>
      </c>
      <c r="AY23" s="11"/>
      <c r="AZ23" s="129" t="str">
        <f>AN23</f>
        <v>Consultant Costs</v>
      </c>
      <c r="BA23" s="130"/>
      <c r="BB23" s="130"/>
      <c r="BC23" s="44">
        <v>0</v>
      </c>
      <c r="BD23" s="11"/>
      <c r="BE23" s="11"/>
      <c r="BF23" s="13"/>
      <c r="BG23" s="13"/>
      <c r="BI23" s="34" t="s">
        <v>13</v>
      </c>
      <c r="BJ23" s="41" t="s">
        <v>13</v>
      </c>
      <c r="BK23" s="11"/>
      <c r="BL23" s="129" t="s">
        <v>13</v>
      </c>
      <c r="BM23" s="130"/>
      <c r="BN23" s="130"/>
      <c r="BO23" s="44" t="s">
        <v>13</v>
      </c>
      <c r="BP23" s="11"/>
      <c r="BQ23" s="11"/>
      <c r="BR23" s="13"/>
      <c r="BS23" s="13"/>
    </row>
    <row r="24" spans="1:71" ht="15.75" thickBot="1" x14ac:dyDescent="0.3">
      <c r="A24" s="34" t="s">
        <v>68</v>
      </c>
      <c r="B24" s="21">
        <v>0</v>
      </c>
      <c r="C24" s="6"/>
      <c r="D24" s="145" t="s">
        <v>68</v>
      </c>
      <c r="E24" s="146"/>
      <c r="F24" s="146"/>
      <c r="G24" s="43">
        <v>0</v>
      </c>
      <c r="H24" s="6"/>
      <c r="I24" s="6"/>
      <c r="J24" s="78">
        <f>B23+B24+G23+G24</f>
        <v>0</v>
      </c>
      <c r="K24" s="10">
        <v>533000</v>
      </c>
      <c r="M24" s="35" t="str">
        <f>A24</f>
        <v>Consultant Costs</v>
      </c>
      <c r="N24" s="21">
        <v>0</v>
      </c>
      <c r="O24" s="6"/>
      <c r="P24" s="131" t="str">
        <f>D24</f>
        <v>Consultant Costs</v>
      </c>
      <c r="Q24" s="132"/>
      <c r="R24" s="132"/>
      <c r="S24" s="43">
        <v>0</v>
      </c>
      <c r="T24" s="6"/>
      <c r="U24" s="6"/>
      <c r="V24" s="68">
        <f>SUM(N23:N24,S23:S24)</f>
        <v>0</v>
      </c>
      <c r="W24" s="10">
        <v>533000</v>
      </c>
      <c r="Y24" s="35" t="str">
        <f>M24</f>
        <v>Consultant Costs</v>
      </c>
      <c r="Z24" s="21">
        <v>0</v>
      </c>
      <c r="AA24" s="6"/>
      <c r="AB24" s="131" t="str">
        <f>P24</f>
        <v>Consultant Costs</v>
      </c>
      <c r="AC24" s="132"/>
      <c r="AD24" s="132"/>
      <c r="AE24" s="43">
        <v>0</v>
      </c>
      <c r="AF24" s="6"/>
      <c r="AG24" s="6"/>
      <c r="AH24" s="68">
        <f>SUM(Z23:Z24,AE23:AE24)</f>
        <v>0</v>
      </c>
      <c r="AI24" s="10">
        <v>533000</v>
      </c>
      <c r="AK24" s="35" t="str">
        <f>Y24</f>
        <v>Consultant Costs</v>
      </c>
      <c r="AL24" s="21">
        <v>0</v>
      </c>
      <c r="AM24" s="6"/>
      <c r="AN24" s="131" t="str">
        <f>AB24</f>
        <v>Consultant Costs</v>
      </c>
      <c r="AO24" s="132"/>
      <c r="AP24" s="132"/>
      <c r="AQ24" s="43">
        <v>0</v>
      </c>
      <c r="AR24" s="6"/>
      <c r="AS24" s="6"/>
      <c r="AT24" s="68">
        <f>SUM(AL23:AL24,AQ23:AQ24)</f>
        <v>0</v>
      </c>
      <c r="AU24" s="10">
        <v>533000</v>
      </c>
      <c r="AW24" s="35" t="str">
        <f>AK24</f>
        <v>Consultant Costs</v>
      </c>
      <c r="AX24" s="21">
        <v>0</v>
      </c>
      <c r="AY24" s="6"/>
      <c r="AZ24" s="131" t="str">
        <f>AN24</f>
        <v>Consultant Costs</v>
      </c>
      <c r="BA24" s="132"/>
      <c r="BB24" s="132"/>
      <c r="BC24" s="43">
        <v>0</v>
      </c>
      <c r="BD24" s="6"/>
      <c r="BE24" s="6"/>
      <c r="BF24" s="68">
        <f>SUM(AX23:AX24,BC23:BC24)</f>
        <v>0</v>
      </c>
      <c r="BG24" s="10">
        <v>533000</v>
      </c>
      <c r="BI24" s="35" t="s">
        <v>13</v>
      </c>
      <c r="BJ24" s="21" t="s">
        <v>13</v>
      </c>
      <c r="BK24" s="6"/>
      <c r="BL24" s="145" t="s">
        <v>13</v>
      </c>
      <c r="BM24" s="132"/>
      <c r="BN24" s="132"/>
      <c r="BO24" s="91" t="s">
        <v>13</v>
      </c>
      <c r="BP24" s="6"/>
      <c r="BQ24" s="6"/>
      <c r="BR24" s="68">
        <f>J24+V24+AH24+AT24+BF24</f>
        <v>0</v>
      </c>
      <c r="BS24" s="10">
        <v>533000</v>
      </c>
    </row>
    <row r="25" spans="1:71" x14ac:dyDescent="0.25">
      <c r="A25" s="133" t="s">
        <v>23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M25" s="133" t="s">
        <v>23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5"/>
      <c r="Y25" s="133" t="s">
        <v>23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5"/>
      <c r="AK25" s="133" t="s">
        <v>23</v>
      </c>
      <c r="AL25" s="134"/>
      <c r="AM25" s="134"/>
      <c r="AN25" s="134"/>
      <c r="AO25" s="134"/>
      <c r="AP25" s="134"/>
      <c r="AQ25" s="134"/>
      <c r="AR25" s="134"/>
      <c r="AS25" s="134"/>
      <c r="AT25" s="134"/>
      <c r="AU25" s="135"/>
      <c r="AW25" s="133" t="s">
        <v>23</v>
      </c>
      <c r="AX25" s="134"/>
      <c r="AY25" s="134"/>
      <c r="AZ25" s="134"/>
      <c r="BA25" s="134"/>
      <c r="BB25" s="134"/>
      <c r="BC25" s="134"/>
      <c r="BD25" s="134"/>
      <c r="BE25" s="134"/>
      <c r="BF25" s="134"/>
      <c r="BG25" s="135"/>
      <c r="BI25" s="133" t="s">
        <v>23</v>
      </c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</row>
    <row r="26" spans="1:71" x14ac:dyDescent="0.25">
      <c r="A26" s="32" t="s">
        <v>12</v>
      </c>
      <c r="B26" s="41">
        <v>0</v>
      </c>
      <c r="C26" s="11"/>
      <c r="D26" s="11"/>
      <c r="E26" s="11"/>
      <c r="F26" s="11"/>
      <c r="G26" s="11"/>
      <c r="H26" s="11"/>
      <c r="I26" s="11"/>
      <c r="J26" s="13"/>
      <c r="K26" s="13"/>
      <c r="M26" s="34" t="str">
        <f>A26</f>
        <v>Equipment Detail</v>
      </c>
      <c r="N26" s="41">
        <v>0</v>
      </c>
      <c r="O26" s="11"/>
      <c r="P26" s="11"/>
      <c r="Q26" s="11"/>
      <c r="R26" s="11"/>
      <c r="S26" s="11"/>
      <c r="T26" s="11"/>
      <c r="U26" s="11"/>
      <c r="V26" s="13"/>
      <c r="W26" s="13"/>
      <c r="Y26" s="34" t="str">
        <f>M26</f>
        <v>Equipment Detail</v>
      </c>
      <c r="Z26" s="41">
        <v>0</v>
      </c>
      <c r="AA26" s="11"/>
      <c r="AB26" s="11"/>
      <c r="AC26" s="11"/>
      <c r="AD26" s="11"/>
      <c r="AE26" s="11"/>
      <c r="AF26" s="11"/>
      <c r="AG26" s="11"/>
      <c r="AH26" s="13"/>
      <c r="AI26" s="13"/>
      <c r="AK26" s="34" t="str">
        <f>Y26</f>
        <v>Equipment Detail</v>
      </c>
      <c r="AL26" s="41">
        <v>0</v>
      </c>
      <c r="AM26" s="11"/>
      <c r="AN26" s="11"/>
      <c r="AO26" s="11"/>
      <c r="AP26" s="11"/>
      <c r="AQ26" s="11"/>
      <c r="AR26" s="11"/>
      <c r="AS26" s="11"/>
      <c r="AT26" s="13"/>
      <c r="AU26" s="13"/>
      <c r="AW26" s="34" t="str">
        <f>AK26</f>
        <v>Equipment Detail</v>
      </c>
      <c r="AX26" s="41">
        <v>0</v>
      </c>
      <c r="AY26" s="11"/>
      <c r="AZ26" s="11"/>
      <c r="BA26" s="11"/>
      <c r="BB26" s="11"/>
      <c r="BC26" s="11"/>
      <c r="BD26" s="11"/>
      <c r="BE26" s="11"/>
      <c r="BF26" s="13"/>
      <c r="BG26" s="13"/>
      <c r="BI26" s="34" t="s">
        <v>13</v>
      </c>
      <c r="BJ26" s="41" t="s">
        <v>13</v>
      </c>
      <c r="BK26" s="11"/>
      <c r="BL26" s="11"/>
      <c r="BM26" s="11"/>
      <c r="BN26" s="11"/>
      <c r="BO26" s="11"/>
      <c r="BP26" s="11"/>
      <c r="BQ26" s="11"/>
      <c r="BR26" s="13"/>
      <c r="BS26" s="13"/>
    </row>
    <row r="27" spans="1:71" ht="15.75" thickBot="1" x14ac:dyDescent="0.3">
      <c r="A27" s="32" t="s">
        <v>12</v>
      </c>
      <c r="B27" s="20">
        <v>0</v>
      </c>
      <c r="C27" s="11"/>
      <c r="D27" s="11"/>
      <c r="E27" s="11"/>
      <c r="F27" s="11"/>
      <c r="G27" s="11"/>
      <c r="H27" s="11"/>
      <c r="I27" s="11"/>
      <c r="J27" s="13"/>
      <c r="K27" s="13"/>
      <c r="M27" s="32" t="str">
        <f>A27</f>
        <v>Equipment Detail</v>
      </c>
      <c r="N27" s="20">
        <v>0</v>
      </c>
      <c r="O27" s="11"/>
      <c r="P27" s="11"/>
      <c r="Q27" s="11"/>
      <c r="R27" s="11"/>
      <c r="S27" s="11"/>
      <c r="T27" s="11"/>
      <c r="U27" s="11"/>
      <c r="V27" s="13"/>
      <c r="W27" s="13"/>
      <c r="Y27" s="32" t="str">
        <f>M27</f>
        <v>Equipment Detail</v>
      </c>
      <c r="Z27" s="20">
        <v>0</v>
      </c>
      <c r="AA27" s="11"/>
      <c r="AB27" s="11"/>
      <c r="AC27" s="11"/>
      <c r="AD27" s="11"/>
      <c r="AE27" s="11"/>
      <c r="AF27" s="11"/>
      <c r="AG27" s="11"/>
      <c r="AH27" s="13"/>
      <c r="AI27" s="13"/>
      <c r="AK27" s="32" t="str">
        <f>Y27</f>
        <v>Equipment Detail</v>
      </c>
      <c r="AL27" s="20">
        <v>0</v>
      </c>
      <c r="AM27" s="11"/>
      <c r="AN27" s="11"/>
      <c r="AO27" s="11"/>
      <c r="AP27" s="11"/>
      <c r="AQ27" s="11"/>
      <c r="AR27" s="11"/>
      <c r="AS27" s="11"/>
      <c r="AT27" s="13"/>
      <c r="AU27" s="13"/>
      <c r="AW27" s="32" t="str">
        <f>AK27</f>
        <v>Equipment Detail</v>
      </c>
      <c r="AX27" s="20">
        <v>0</v>
      </c>
      <c r="AY27" s="11"/>
      <c r="AZ27" s="11"/>
      <c r="BA27" s="11"/>
      <c r="BB27" s="11"/>
      <c r="BC27" s="11"/>
      <c r="BD27" s="11"/>
      <c r="BE27" s="11"/>
      <c r="BF27" s="13"/>
      <c r="BG27" s="13"/>
      <c r="BI27" s="32" t="s">
        <v>13</v>
      </c>
      <c r="BJ27" s="20" t="s">
        <v>13</v>
      </c>
      <c r="BK27" s="11"/>
      <c r="BL27" s="11"/>
      <c r="BM27" s="11"/>
      <c r="BN27" s="11"/>
      <c r="BO27" s="11"/>
      <c r="BP27" s="11"/>
      <c r="BQ27" s="11"/>
      <c r="BR27" s="13"/>
      <c r="BS27" s="13"/>
    </row>
    <row r="28" spans="1:71" ht="15.75" thickBot="1" x14ac:dyDescent="0.3">
      <c r="A28" s="36" t="s">
        <v>12</v>
      </c>
      <c r="B28" s="28">
        <v>0</v>
      </c>
      <c r="C28" s="11"/>
      <c r="D28" s="11"/>
      <c r="E28" s="11"/>
      <c r="F28" s="11"/>
      <c r="G28" s="11"/>
      <c r="H28" s="11"/>
      <c r="I28" s="11"/>
      <c r="J28" s="79">
        <f>B26+B27+B28</f>
        <v>0</v>
      </c>
      <c r="K28" s="9">
        <v>536000</v>
      </c>
      <c r="M28" s="36" t="str">
        <f>A28</f>
        <v>Equipment Detail</v>
      </c>
      <c r="N28" s="28">
        <v>0</v>
      </c>
      <c r="O28" s="11"/>
      <c r="P28" s="11"/>
      <c r="Q28" s="11"/>
      <c r="R28" s="11"/>
      <c r="S28" s="11"/>
      <c r="T28" s="11"/>
      <c r="U28" s="11"/>
      <c r="V28" s="69">
        <f>N26+N27+N28</f>
        <v>0</v>
      </c>
      <c r="W28" s="9">
        <v>536000</v>
      </c>
      <c r="Y28" s="36" t="str">
        <f>M28</f>
        <v>Equipment Detail</v>
      </c>
      <c r="Z28" s="28">
        <v>0</v>
      </c>
      <c r="AA28" s="11"/>
      <c r="AB28" s="11"/>
      <c r="AC28" s="11"/>
      <c r="AD28" s="11"/>
      <c r="AE28" s="11"/>
      <c r="AF28" s="11"/>
      <c r="AG28" s="11"/>
      <c r="AH28" s="69">
        <f>Z26+Z27+Z28</f>
        <v>0</v>
      </c>
      <c r="AI28" s="9">
        <v>536000</v>
      </c>
      <c r="AK28" s="36" t="str">
        <f>Y28</f>
        <v>Equipment Detail</v>
      </c>
      <c r="AL28" s="28">
        <v>0</v>
      </c>
      <c r="AM28" s="11"/>
      <c r="AN28" s="11"/>
      <c r="AO28" s="11"/>
      <c r="AP28" s="11"/>
      <c r="AQ28" s="11"/>
      <c r="AR28" s="11"/>
      <c r="AS28" s="11"/>
      <c r="AT28" s="69">
        <f>AL26+AL27+AL28</f>
        <v>0</v>
      </c>
      <c r="AU28" s="9">
        <v>536000</v>
      </c>
      <c r="AW28" s="36" t="str">
        <f>AK28</f>
        <v>Equipment Detail</v>
      </c>
      <c r="AX28" s="28">
        <v>0</v>
      </c>
      <c r="AY28" s="11"/>
      <c r="AZ28" s="11"/>
      <c r="BA28" s="11"/>
      <c r="BB28" s="11"/>
      <c r="BC28" s="11"/>
      <c r="BD28" s="11"/>
      <c r="BE28" s="11"/>
      <c r="BF28" s="69">
        <f>AX26+AX27+AX28</f>
        <v>0</v>
      </c>
      <c r="BG28" s="9">
        <v>536000</v>
      </c>
      <c r="BI28" s="36" t="s">
        <v>13</v>
      </c>
      <c r="BJ28" s="28" t="s">
        <v>13</v>
      </c>
      <c r="BK28" s="11"/>
      <c r="BL28" s="11"/>
      <c r="BM28" s="11"/>
      <c r="BN28" s="11"/>
      <c r="BO28" s="11"/>
      <c r="BP28" s="11"/>
      <c r="BQ28" s="11"/>
      <c r="BR28" s="69">
        <f>J28+V28+AH28+AT28+BF28</f>
        <v>0</v>
      </c>
      <c r="BS28" s="9">
        <v>536000</v>
      </c>
    </row>
    <row r="29" spans="1:71" x14ac:dyDescent="0.25">
      <c r="A29" s="119" t="s">
        <v>14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1"/>
      <c r="M29" s="119" t="s">
        <v>14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Y29" s="119" t="s">
        <v>14</v>
      </c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K29" s="119" t="s">
        <v>14</v>
      </c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  <c r="AW29" s="119" t="s">
        <v>14</v>
      </c>
      <c r="AX29" s="120"/>
      <c r="AY29" s="120"/>
      <c r="AZ29" s="120"/>
      <c r="BA29" s="120"/>
      <c r="BB29" s="120"/>
      <c r="BC29" s="120"/>
      <c r="BD29" s="120"/>
      <c r="BE29" s="120"/>
      <c r="BF29" s="120"/>
      <c r="BG29" s="121"/>
      <c r="BI29" s="119" t="s">
        <v>14</v>
      </c>
      <c r="BJ29" s="120"/>
      <c r="BK29" s="120"/>
      <c r="BL29" s="120"/>
      <c r="BM29" s="120"/>
      <c r="BN29" s="120"/>
      <c r="BO29" s="120"/>
      <c r="BP29" s="120"/>
      <c r="BQ29" s="120"/>
      <c r="BR29" s="120"/>
      <c r="BS29" s="121"/>
    </row>
    <row r="30" spans="1:71" x14ac:dyDescent="0.25">
      <c r="A30" s="34" t="s">
        <v>15</v>
      </c>
      <c r="B30" s="41">
        <v>0</v>
      </c>
      <c r="C30" s="11"/>
      <c r="D30" s="103" t="s">
        <v>15</v>
      </c>
      <c r="E30" s="103"/>
      <c r="F30" s="103"/>
      <c r="G30" s="42">
        <v>0</v>
      </c>
      <c r="H30" s="11"/>
      <c r="I30" s="11"/>
      <c r="J30" s="13"/>
      <c r="K30" s="9"/>
      <c r="M30" s="34" t="str">
        <f>A30</f>
        <v>Supply Detail</v>
      </c>
      <c r="N30" s="41">
        <v>0</v>
      </c>
      <c r="O30" s="11"/>
      <c r="P30" s="103" t="str">
        <f>D30</f>
        <v>Supply Detail</v>
      </c>
      <c r="Q30" s="103"/>
      <c r="R30" s="103"/>
      <c r="S30" s="42">
        <v>0</v>
      </c>
      <c r="T30" s="11"/>
      <c r="U30" s="11"/>
      <c r="V30" s="13"/>
      <c r="W30" s="9"/>
      <c r="Y30" s="34" t="str">
        <f>M30</f>
        <v>Supply Detail</v>
      </c>
      <c r="Z30" s="41">
        <v>0</v>
      </c>
      <c r="AA30" s="11"/>
      <c r="AB30" s="103" t="str">
        <f>P30</f>
        <v>Supply Detail</v>
      </c>
      <c r="AC30" s="103"/>
      <c r="AD30" s="103"/>
      <c r="AE30" s="42">
        <v>0</v>
      </c>
      <c r="AF30" s="11"/>
      <c r="AG30" s="11"/>
      <c r="AH30" s="13"/>
      <c r="AI30" s="9"/>
      <c r="AK30" s="34" t="str">
        <f>Y30</f>
        <v>Supply Detail</v>
      </c>
      <c r="AL30" s="41">
        <v>0</v>
      </c>
      <c r="AM30" s="11"/>
      <c r="AN30" s="103" t="str">
        <f>AB30</f>
        <v>Supply Detail</v>
      </c>
      <c r="AO30" s="103"/>
      <c r="AP30" s="103"/>
      <c r="AQ30" s="42">
        <v>0</v>
      </c>
      <c r="AR30" s="11"/>
      <c r="AS30" s="11"/>
      <c r="AT30" s="13"/>
      <c r="AU30" s="9"/>
      <c r="AW30" s="34" t="str">
        <f>AK30</f>
        <v>Supply Detail</v>
      </c>
      <c r="AX30" s="41">
        <v>0</v>
      </c>
      <c r="AY30" s="11"/>
      <c r="AZ30" s="103" t="str">
        <f>AN30</f>
        <v>Supply Detail</v>
      </c>
      <c r="BA30" s="103"/>
      <c r="BB30" s="103"/>
      <c r="BC30" s="42">
        <v>0</v>
      </c>
      <c r="BD30" s="11"/>
      <c r="BE30" s="11"/>
      <c r="BF30" s="13"/>
      <c r="BG30" s="9"/>
      <c r="BI30" s="34" t="s">
        <v>13</v>
      </c>
      <c r="BJ30" s="41" t="s">
        <v>13</v>
      </c>
      <c r="BK30" s="11"/>
      <c r="BL30" s="103" t="s">
        <v>13</v>
      </c>
      <c r="BM30" s="103"/>
      <c r="BN30" s="103"/>
      <c r="BO30" s="42" t="s">
        <v>13</v>
      </c>
      <c r="BP30" s="11"/>
      <c r="BQ30" s="11"/>
      <c r="BR30" s="13"/>
      <c r="BS30" s="9"/>
    </row>
    <row r="31" spans="1:71" x14ac:dyDescent="0.25">
      <c r="A31" s="32" t="s">
        <v>15</v>
      </c>
      <c r="B31" s="20">
        <v>0</v>
      </c>
      <c r="C31" s="11"/>
      <c r="D31" s="104" t="s">
        <v>15</v>
      </c>
      <c r="E31" s="104"/>
      <c r="F31" s="104"/>
      <c r="G31" s="22">
        <v>0</v>
      </c>
      <c r="H31" s="11"/>
      <c r="I31" s="11"/>
      <c r="J31" s="13"/>
      <c r="K31" s="9"/>
      <c r="M31" s="32" t="str">
        <f>A31</f>
        <v>Supply Detail</v>
      </c>
      <c r="N31" s="20">
        <v>0</v>
      </c>
      <c r="O31" s="11"/>
      <c r="P31" s="104" t="str">
        <f>D31</f>
        <v>Supply Detail</v>
      </c>
      <c r="Q31" s="104"/>
      <c r="R31" s="104"/>
      <c r="S31" s="22">
        <v>0</v>
      </c>
      <c r="T31" s="11"/>
      <c r="U31" s="11"/>
      <c r="V31" s="13"/>
      <c r="W31" s="9"/>
      <c r="Y31" s="32" t="str">
        <f>M31</f>
        <v>Supply Detail</v>
      </c>
      <c r="Z31" s="20">
        <v>0</v>
      </c>
      <c r="AA31" s="11"/>
      <c r="AB31" s="104" t="str">
        <f>P31</f>
        <v>Supply Detail</v>
      </c>
      <c r="AC31" s="104"/>
      <c r="AD31" s="104"/>
      <c r="AE31" s="22">
        <v>0</v>
      </c>
      <c r="AF31" s="11"/>
      <c r="AG31" s="11"/>
      <c r="AH31" s="13"/>
      <c r="AI31" s="9"/>
      <c r="AK31" s="32" t="str">
        <f>Y31</f>
        <v>Supply Detail</v>
      </c>
      <c r="AL31" s="20">
        <v>0</v>
      </c>
      <c r="AM31" s="11"/>
      <c r="AN31" s="104" t="str">
        <f>AB31</f>
        <v>Supply Detail</v>
      </c>
      <c r="AO31" s="104"/>
      <c r="AP31" s="104"/>
      <c r="AQ31" s="22">
        <v>0</v>
      </c>
      <c r="AR31" s="11"/>
      <c r="AS31" s="11"/>
      <c r="AT31" s="13"/>
      <c r="AU31" s="9"/>
      <c r="AW31" s="32" t="str">
        <f>AK31</f>
        <v>Supply Detail</v>
      </c>
      <c r="AX31" s="20">
        <v>0</v>
      </c>
      <c r="AY31" s="11"/>
      <c r="AZ31" s="104" t="str">
        <f>AN31</f>
        <v>Supply Detail</v>
      </c>
      <c r="BA31" s="104"/>
      <c r="BB31" s="104"/>
      <c r="BC31" s="22">
        <v>0</v>
      </c>
      <c r="BD31" s="11"/>
      <c r="BE31" s="11"/>
      <c r="BF31" s="13"/>
      <c r="BG31" s="9"/>
      <c r="BI31" s="32" t="s">
        <v>13</v>
      </c>
      <c r="BJ31" s="20" t="s">
        <v>13</v>
      </c>
      <c r="BK31" s="11"/>
      <c r="BL31" s="104" t="s">
        <v>13</v>
      </c>
      <c r="BM31" s="104"/>
      <c r="BN31" s="104"/>
      <c r="BO31" s="22" t="s">
        <v>13</v>
      </c>
      <c r="BP31" s="11"/>
      <c r="BQ31" s="11"/>
      <c r="BR31" s="13"/>
      <c r="BS31" s="9"/>
    </row>
    <row r="32" spans="1:71" x14ac:dyDescent="0.25">
      <c r="A32" s="32" t="s">
        <v>15</v>
      </c>
      <c r="B32" s="20">
        <v>0</v>
      </c>
      <c r="C32" s="11"/>
      <c r="D32" s="104" t="s">
        <v>15</v>
      </c>
      <c r="E32" s="104"/>
      <c r="F32" s="104"/>
      <c r="G32" s="22">
        <v>0</v>
      </c>
      <c r="H32" s="11"/>
      <c r="I32" s="11"/>
      <c r="J32" s="13"/>
      <c r="K32" s="9"/>
      <c r="M32" s="32" t="str">
        <f>A32</f>
        <v>Supply Detail</v>
      </c>
      <c r="N32" s="20">
        <v>0</v>
      </c>
      <c r="O32" s="11"/>
      <c r="P32" s="104" t="str">
        <f>D32</f>
        <v>Supply Detail</v>
      </c>
      <c r="Q32" s="104"/>
      <c r="R32" s="104"/>
      <c r="S32" s="22">
        <v>0</v>
      </c>
      <c r="T32" s="11"/>
      <c r="U32" s="11"/>
      <c r="V32" s="13"/>
      <c r="W32" s="9"/>
      <c r="Y32" s="32" t="str">
        <f>M32</f>
        <v>Supply Detail</v>
      </c>
      <c r="Z32" s="20">
        <v>0</v>
      </c>
      <c r="AA32" s="11"/>
      <c r="AB32" s="104" t="str">
        <f>P32</f>
        <v>Supply Detail</v>
      </c>
      <c r="AC32" s="104"/>
      <c r="AD32" s="104"/>
      <c r="AE32" s="22">
        <v>0</v>
      </c>
      <c r="AF32" s="11"/>
      <c r="AG32" s="11"/>
      <c r="AH32" s="13"/>
      <c r="AI32" s="9"/>
      <c r="AK32" s="32" t="str">
        <f>Y32</f>
        <v>Supply Detail</v>
      </c>
      <c r="AL32" s="20">
        <v>0</v>
      </c>
      <c r="AM32" s="11"/>
      <c r="AN32" s="104" t="str">
        <f>AB32</f>
        <v>Supply Detail</v>
      </c>
      <c r="AO32" s="104"/>
      <c r="AP32" s="104"/>
      <c r="AQ32" s="22">
        <v>0</v>
      </c>
      <c r="AR32" s="11"/>
      <c r="AS32" s="11"/>
      <c r="AT32" s="13"/>
      <c r="AU32" s="9"/>
      <c r="AW32" s="32" t="str">
        <f>AK32</f>
        <v>Supply Detail</v>
      </c>
      <c r="AX32" s="20">
        <v>0</v>
      </c>
      <c r="AY32" s="11"/>
      <c r="AZ32" s="104" t="str">
        <f>AN32</f>
        <v>Supply Detail</v>
      </c>
      <c r="BA32" s="104"/>
      <c r="BB32" s="104"/>
      <c r="BC32" s="22">
        <v>0</v>
      </c>
      <c r="BD32" s="11"/>
      <c r="BE32" s="11"/>
      <c r="BF32" s="13"/>
      <c r="BG32" s="9"/>
      <c r="BI32" s="32" t="s">
        <v>13</v>
      </c>
      <c r="BJ32" s="20" t="s">
        <v>13</v>
      </c>
      <c r="BK32" s="11"/>
      <c r="BL32" s="104" t="s">
        <v>13</v>
      </c>
      <c r="BM32" s="104"/>
      <c r="BN32" s="104"/>
      <c r="BO32" s="22" t="s">
        <v>13</v>
      </c>
      <c r="BP32" s="11"/>
      <c r="BQ32" s="11"/>
      <c r="BR32" s="13"/>
      <c r="BS32" s="9"/>
    </row>
    <row r="33" spans="1:71" ht="15.75" thickBot="1" x14ac:dyDescent="0.3">
      <c r="A33" s="32" t="s">
        <v>15</v>
      </c>
      <c r="B33" s="20">
        <v>0</v>
      </c>
      <c r="C33" s="11"/>
      <c r="D33" s="104" t="s">
        <v>15</v>
      </c>
      <c r="E33" s="104"/>
      <c r="F33" s="104"/>
      <c r="G33" s="22">
        <v>0</v>
      </c>
      <c r="H33" s="11"/>
      <c r="I33" s="11"/>
      <c r="J33" s="13"/>
      <c r="K33" s="9"/>
      <c r="M33" s="32" t="str">
        <f>A33</f>
        <v>Supply Detail</v>
      </c>
      <c r="N33" s="20">
        <v>0</v>
      </c>
      <c r="O33" s="11"/>
      <c r="P33" s="104" t="str">
        <f>D33</f>
        <v>Supply Detail</v>
      </c>
      <c r="Q33" s="104"/>
      <c r="R33" s="104"/>
      <c r="S33" s="22">
        <v>0</v>
      </c>
      <c r="T33" s="11"/>
      <c r="U33" s="11"/>
      <c r="V33" s="13"/>
      <c r="W33" s="9"/>
      <c r="Y33" s="32" t="str">
        <f>M33</f>
        <v>Supply Detail</v>
      </c>
      <c r="Z33" s="20">
        <v>0</v>
      </c>
      <c r="AA33" s="11"/>
      <c r="AB33" s="104" t="str">
        <f>P33</f>
        <v>Supply Detail</v>
      </c>
      <c r="AC33" s="104"/>
      <c r="AD33" s="104"/>
      <c r="AE33" s="22">
        <v>0</v>
      </c>
      <c r="AF33" s="11"/>
      <c r="AG33" s="11"/>
      <c r="AH33" s="13"/>
      <c r="AI33" s="9"/>
      <c r="AK33" s="32" t="str">
        <f>Y33</f>
        <v>Supply Detail</v>
      </c>
      <c r="AL33" s="20">
        <v>0</v>
      </c>
      <c r="AM33" s="11"/>
      <c r="AN33" s="104" t="str">
        <f>AB33</f>
        <v>Supply Detail</v>
      </c>
      <c r="AO33" s="104"/>
      <c r="AP33" s="104"/>
      <c r="AQ33" s="22">
        <v>0</v>
      </c>
      <c r="AR33" s="11"/>
      <c r="AS33" s="11"/>
      <c r="AT33" s="13"/>
      <c r="AU33" s="9"/>
      <c r="AW33" s="32" t="str">
        <f>AK33</f>
        <v>Supply Detail</v>
      </c>
      <c r="AX33" s="20">
        <v>0</v>
      </c>
      <c r="AY33" s="11"/>
      <c r="AZ33" s="104" t="str">
        <f>AN33</f>
        <v>Supply Detail</v>
      </c>
      <c r="BA33" s="104"/>
      <c r="BB33" s="104"/>
      <c r="BC33" s="22">
        <v>0</v>
      </c>
      <c r="BD33" s="11"/>
      <c r="BE33" s="11"/>
      <c r="BF33" s="13"/>
      <c r="BG33" s="9"/>
      <c r="BI33" s="32" t="s">
        <v>13</v>
      </c>
      <c r="BJ33" s="20" t="s">
        <v>13</v>
      </c>
      <c r="BK33" s="11"/>
      <c r="BL33" s="104" t="s">
        <v>13</v>
      </c>
      <c r="BM33" s="104"/>
      <c r="BN33" s="104"/>
      <c r="BO33" s="22" t="s">
        <v>13</v>
      </c>
      <c r="BP33" s="11"/>
      <c r="BQ33" s="11"/>
      <c r="BR33" s="13"/>
      <c r="BS33" s="9"/>
    </row>
    <row r="34" spans="1:71" ht="15.75" thickBot="1" x14ac:dyDescent="0.3">
      <c r="A34" s="36" t="s">
        <v>15</v>
      </c>
      <c r="B34" s="28">
        <v>0</v>
      </c>
      <c r="C34" s="11"/>
      <c r="D34" s="122" t="s">
        <v>15</v>
      </c>
      <c r="E34" s="122"/>
      <c r="F34" s="122"/>
      <c r="G34" s="40">
        <v>0</v>
      </c>
      <c r="H34" s="11"/>
      <c r="I34" s="11"/>
      <c r="J34" s="79">
        <f>SUM(B30:B34,G30:G34)</f>
        <v>0</v>
      </c>
      <c r="K34" s="9">
        <v>531000</v>
      </c>
      <c r="M34" s="36" t="str">
        <f>A34</f>
        <v>Supply Detail</v>
      </c>
      <c r="N34" s="28">
        <v>0</v>
      </c>
      <c r="O34" s="11"/>
      <c r="P34" s="122" t="str">
        <f>D34</f>
        <v>Supply Detail</v>
      </c>
      <c r="Q34" s="122"/>
      <c r="R34" s="122"/>
      <c r="S34" s="40">
        <v>0</v>
      </c>
      <c r="T34" s="11"/>
      <c r="U34" s="11"/>
      <c r="V34" s="69">
        <f>SUM(N30:N34,S30:S34)</f>
        <v>0</v>
      </c>
      <c r="W34" s="9">
        <v>531000</v>
      </c>
      <c r="Y34" s="36" t="str">
        <f>M34</f>
        <v>Supply Detail</v>
      </c>
      <c r="Z34" s="28">
        <v>0</v>
      </c>
      <c r="AA34" s="11"/>
      <c r="AB34" s="122" t="str">
        <f>P34</f>
        <v>Supply Detail</v>
      </c>
      <c r="AC34" s="122"/>
      <c r="AD34" s="122"/>
      <c r="AE34" s="40">
        <v>0</v>
      </c>
      <c r="AF34" s="11"/>
      <c r="AG34" s="11"/>
      <c r="AH34" s="69">
        <f>SUM(Z30:Z34,AE30:AE34)</f>
        <v>0</v>
      </c>
      <c r="AI34" s="9">
        <v>531000</v>
      </c>
      <c r="AK34" s="36" t="str">
        <f>Y34</f>
        <v>Supply Detail</v>
      </c>
      <c r="AL34" s="28">
        <v>0</v>
      </c>
      <c r="AM34" s="11"/>
      <c r="AN34" s="122" t="str">
        <f>AB34</f>
        <v>Supply Detail</v>
      </c>
      <c r="AO34" s="122"/>
      <c r="AP34" s="122"/>
      <c r="AQ34" s="40">
        <v>0</v>
      </c>
      <c r="AR34" s="11"/>
      <c r="AS34" s="11"/>
      <c r="AT34" s="69">
        <f>SUM(AL30:AL34,AQ30:AQ34)</f>
        <v>0</v>
      </c>
      <c r="AU34" s="9">
        <v>531000</v>
      </c>
      <c r="AW34" s="36" t="str">
        <f>AK34</f>
        <v>Supply Detail</v>
      </c>
      <c r="AX34" s="28">
        <v>0</v>
      </c>
      <c r="AY34" s="11"/>
      <c r="AZ34" s="122" t="str">
        <f>AN34</f>
        <v>Supply Detail</v>
      </c>
      <c r="BA34" s="122"/>
      <c r="BB34" s="122"/>
      <c r="BC34" s="40">
        <v>0</v>
      </c>
      <c r="BD34" s="11"/>
      <c r="BE34" s="11"/>
      <c r="BF34" s="69">
        <f>SUM(AX30:AX34,BC30:BC34)</f>
        <v>0</v>
      </c>
      <c r="BG34" s="9">
        <v>531000</v>
      </c>
      <c r="BI34" s="36" t="s">
        <v>13</v>
      </c>
      <c r="BJ34" s="28" t="s">
        <v>13</v>
      </c>
      <c r="BK34" s="11"/>
      <c r="BL34" s="122" t="s">
        <v>13</v>
      </c>
      <c r="BM34" s="122"/>
      <c r="BN34" s="122"/>
      <c r="BO34" s="40" t="s">
        <v>13</v>
      </c>
      <c r="BP34" s="11"/>
      <c r="BQ34" s="11"/>
      <c r="BR34" s="69">
        <f>J34+V34+AH34+AT34+BF34</f>
        <v>0</v>
      </c>
      <c r="BS34" s="9">
        <v>531000</v>
      </c>
    </row>
    <row r="35" spans="1:71" x14ac:dyDescent="0.25">
      <c r="A35" s="119" t="s">
        <v>17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  <c r="M35" s="119" t="s">
        <v>17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1"/>
      <c r="Y35" s="119" t="s">
        <v>17</v>
      </c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K35" s="119" t="s">
        <v>17</v>
      </c>
      <c r="AL35" s="120"/>
      <c r="AM35" s="120"/>
      <c r="AN35" s="120"/>
      <c r="AO35" s="120"/>
      <c r="AP35" s="120"/>
      <c r="AQ35" s="120"/>
      <c r="AR35" s="120"/>
      <c r="AS35" s="120"/>
      <c r="AT35" s="120"/>
      <c r="AU35" s="121"/>
      <c r="AW35" s="119" t="s">
        <v>17</v>
      </c>
      <c r="AX35" s="120"/>
      <c r="AY35" s="120"/>
      <c r="AZ35" s="120"/>
      <c r="BA35" s="120"/>
      <c r="BB35" s="120"/>
      <c r="BC35" s="120"/>
      <c r="BD35" s="120"/>
      <c r="BE35" s="120"/>
      <c r="BF35" s="120"/>
      <c r="BG35" s="121"/>
      <c r="BI35" s="119" t="s">
        <v>17</v>
      </c>
      <c r="BJ35" s="120"/>
      <c r="BK35" s="120"/>
      <c r="BL35" s="120"/>
      <c r="BM35" s="120"/>
      <c r="BN35" s="120"/>
      <c r="BO35" s="120"/>
      <c r="BP35" s="120"/>
      <c r="BQ35" s="120"/>
      <c r="BR35" s="120"/>
      <c r="BS35" s="121"/>
    </row>
    <row r="36" spans="1:71" ht="15.75" thickBot="1" x14ac:dyDescent="0.3">
      <c r="A36" s="34" t="s">
        <v>18</v>
      </c>
      <c r="B36" s="41">
        <v>0</v>
      </c>
      <c r="C36" s="11"/>
      <c r="D36" s="123" t="s">
        <v>18</v>
      </c>
      <c r="E36" s="123"/>
      <c r="F36" s="123"/>
      <c r="G36" s="22">
        <v>0</v>
      </c>
      <c r="H36" s="37"/>
      <c r="I36" s="11"/>
      <c r="J36" s="13"/>
      <c r="K36" s="9"/>
      <c r="M36" s="34" t="str">
        <f>A36</f>
        <v>Travel Detail</v>
      </c>
      <c r="N36" s="41">
        <v>0</v>
      </c>
      <c r="O36" s="11"/>
      <c r="P36" s="104" t="str">
        <f>D36</f>
        <v>Travel Detail</v>
      </c>
      <c r="Q36" s="104"/>
      <c r="R36" s="104"/>
      <c r="S36" s="22">
        <v>0</v>
      </c>
      <c r="T36" s="11"/>
      <c r="U36" s="11"/>
      <c r="V36" s="13"/>
      <c r="W36" s="9"/>
      <c r="Y36" s="34" t="str">
        <f>M36</f>
        <v>Travel Detail</v>
      </c>
      <c r="Z36" s="41">
        <v>0</v>
      </c>
      <c r="AA36" s="11"/>
      <c r="AB36" s="104" t="str">
        <f>P36</f>
        <v>Travel Detail</v>
      </c>
      <c r="AC36" s="104"/>
      <c r="AD36" s="104"/>
      <c r="AE36" s="22">
        <v>0</v>
      </c>
      <c r="AF36" s="11"/>
      <c r="AG36" s="11"/>
      <c r="AH36" s="13"/>
      <c r="AI36" s="9"/>
      <c r="AK36" s="34" t="str">
        <f>Y36</f>
        <v>Travel Detail</v>
      </c>
      <c r="AL36" s="41">
        <v>0</v>
      </c>
      <c r="AM36" s="11"/>
      <c r="AN36" s="104" t="str">
        <f>AB36</f>
        <v>Travel Detail</v>
      </c>
      <c r="AO36" s="104"/>
      <c r="AP36" s="104"/>
      <c r="AQ36" s="22">
        <v>0</v>
      </c>
      <c r="AR36" s="11"/>
      <c r="AS36" s="11"/>
      <c r="AT36" s="13"/>
      <c r="AU36" s="9"/>
      <c r="AW36" s="34" t="str">
        <f>AK36</f>
        <v>Travel Detail</v>
      </c>
      <c r="AX36" s="41">
        <v>0</v>
      </c>
      <c r="AY36" s="11"/>
      <c r="AZ36" s="104" t="str">
        <f>AN36</f>
        <v>Travel Detail</v>
      </c>
      <c r="BA36" s="104"/>
      <c r="BB36" s="104"/>
      <c r="BC36" s="22">
        <v>0</v>
      </c>
      <c r="BD36" s="11"/>
      <c r="BE36" s="11"/>
      <c r="BF36" s="13"/>
      <c r="BG36" s="9"/>
      <c r="BI36" s="34" t="s">
        <v>13</v>
      </c>
      <c r="BJ36" s="41" t="s">
        <v>13</v>
      </c>
      <c r="BK36" s="11"/>
      <c r="BL36" s="104" t="s">
        <v>13</v>
      </c>
      <c r="BM36" s="104"/>
      <c r="BN36" s="104"/>
      <c r="BO36" s="22" t="s">
        <v>13</v>
      </c>
      <c r="BP36" s="11"/>
      <c r="BQ36" s="11"/>
      <c r="BR36" s="13"/>
      <c r="BS36" s="9"/>
    </row>
    <row r="37" spans="1:71" ht="15.75" thickBot="1" x14ac:dyDescent="0.3">
      <c r="A37" s="36" t="s">
        <v>18</v>
      </c>
      <c r="B37" s="28">
        <v>0</v>
      </c>
      <c r="C37" s="11"/>
      <c r="D37" s="123" t="s">
        <v>18</v>
      </c>
      <c r="E37" s="123"/>
      <c r="F37" s="123"/>
      <c r="G37" s="23">
        <v>0</v>
      </c>
      <c r="H37" s="11"/>
      <c r="I37" s="11"/>
      <c r="J37" s="79">
        <f>SUM(B36:B37,G36:G37)</f>
        <v>0</v>
      </c>
      <c r="K37" s="9">
        <v>534000</v>
      </c>
      <c r="M37" s="36" t="str">
        <f>A37</f>
        <v>Travel Detail</v>
      </c>
      <c r="N37" s="28">
        <v>0</v>
      </c>
      <c r="O37" s="11"/>
      <c r="P37" s="123" t="str">
        <f>D37</f>
        <v>Travel Detail</v>
      </c>
      <c r="Q37" s="123"/>
      <c r="R37" s="123"/>
      <c r="S37" s="23">
        <v>0</v>
      </c>
      <c r="T37" s="11"/>
      <c r="U37" s="11"/>
      <c r="V37" s="69">
        <f>SUM(N36:N37,S36:S37)</f>
        <v>0</v>
      </c>
      <c r="W37" s="9">
        <v>534000</v>
      </c>
      <c r="Y37" s="36" t="str">
        <f>M37</f>
        <v>Travel Detail</v>
      </c>
      <c r="Z37" s="28">
        <v>0</v>
      </c>
      <c r="AA37" s="11"/>
      <c r="AB37" s="123" t="str">
        <f>P37</f>
        <v>Travel Detail</v>
      </c>
      <c r="AC37" s="123"/>
      <c r="AD37" s="123"/>
      <c r="AE37" s="23">
        <v>0</v>
      </c>
      <c r="AF37" s="11"/>
      <c r="AG37" s="11"/>
      <c r="AH37" s="69">
        <f>SUM(Z36:Z37,AE36:AE37)</f>
        <v>0</v>
      </c>
      <c r="AI37" s="9">
        <v>534000</v>
      </c>
      <c r="AK37" s="36" t="str">
        <f>Y37</f>
        <v>Travel Detail</v>
      </c>
      <c r="AL37" s="28">
        <v>0</v>
      </c>
      <c r="AM37" s="11"/>
      <c r="AN37" s="123" t="str">
        <f>AB37</f>
        <v>Travel Detail</v>
      </c>
      <c r="AO37" s="123"/>
      <c r="AP37" s="123"/>
      <c r="AQ37" s="23">
        <v>0</v>
      </c>
      <c r="AR37" s="11"/>
      <c r="AS37" s="11"/>
      <c r="AT37" s="69">
        <f>SUM(AL36:AL37,AQ36:AQ37)</f>
        <v>0</v>
      </c>
      <c r="AU37" s="9">
        <v>534000</v>
      </c>
      <c r="AW37" s="36" t="str">
        <f>AK37</f>
        <v>Travel Detail</v>
      </c>
      <c r="AX37" s="28">
        <v>0</v>
      </c>
      <c r="AY37" s="11"/>
      <c r="AZ37" s="123" t="str">
        <f>AN37</f>
        <v>Travel Detail</v>
      </c>
      <c r="BA37" s="123"/>
      <c r="BB37" s="123"/>
      <c r="BC37" s="23">
        <v>0</v>
      </c>
      <c r="BD37" s="11"/>
      <c r="BE37" s="11"/>
      <c r="BF37" s="69">
        <f>SUM(AX36:AX37,BC36:BC37)</f>
        <v>0</v>
      </c>
      <c r="BG37" s="9">
        <v>534000</v>
      </c>
      <c r="BI37" s="36" t="s">
        <v>13</v>
      </c>
      <c r="BJ37" s="28" t="s">
        <v>13</v>
      </c>
      <c r="BK37" s="11"/>
      <c r="BL37" s="123" t="s">
        <v>13</v>
      </c>
      <c r="BM37" s="123"/>
      <c r="BN37" s="123"/>
      <c r="BO37" s="23" t="s">
        <v>13</v>
      </c>
      <c r="BP37" s="11"/>
      <c r="BQ37" s="11"/>
      <c r="BR37" s="69">
        <f>J37+V37+AH37+AT37+BF37</f>
        <v>0</v>
      </c>
      <c r="BS37" s="9">
        <v>534000</v>
      </c>
    </row>
    <row r="38" spans="1:71" x14ac:dyDescent="0.25">
      <c r="A38" s="119" t="s">
        <v>19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1"/>
      <c r="M38" s="119" t="s">
        <v>19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Y38" s="119" t="s">
        <v>19</v>
      </c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K38" s="119" t="s">
        <v>19</v>
      </c>
      <c r="AL38" s="120"/>
      <c r="AM38" s="120"/>
      <c r="AN38" s="120"/>
      <c r="AO38" s="120"/>
      <c r="AP38" s="120"/>
      <c r="AQ38" s="120"/>
      <c r="AR38" s="120"/>
      <c r="AS38" s="120"/>
      <c r="AT38" s="120"/>
      <c r="AU38" s="121"/>
      <c r="AW38" s="119" t="s">
        <v>19</v>
      </c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I38" s="119" t="s">
        <v>19</v>
      </c>
      <c r="BJ38" s="120"/>
      <c r="BK38" s="120"/>
      <c r="BL38" s="120"/>
      <c r="BM38" s="120"/>
      <c r="BN38" s="120"/>
      <c r="BO38" s="120"/>
      <c r="BP38" s="120"/>
      <c r="BQ38" s="120"/>
      <c r="BR38" s="120"/>
      <c r="BS38" s="121"/>
    </row>
    <row r="39" spans="1:71" ht="15.75" thickBot="1" x14ac:dyDescent="0.3">
      <c r="A39" s="34" t="s">
        <v>20</v>
      </c>
      <c r="B39" s="41">
        <v>0</v>
      </c>
      <c r="C39" s="11"/>
      <c r="D39" s="104" t="s">
        <v>37</v>
      </c>
      <c r="E39" s="104"/>
      <c r="F39" s="104"/>
      <c r="G39" s="22">
        <v>0</v>
      </c>
      <c r="H39" s="11"/>
      <c r="I39" s="11"/>
      <c r="J39" s="13"/>
      <c r="K39" s="9"/>
      <c r="M39" s="34" t="str">
        <f>A39</f>
        <v>Inpatient</v>
      </c>
      <c r="N39" s="41">
        <v>0</v>
      </c>
      <c r="O39" s="11"/>
      <c r="P39" s="104" t="str">
        <f>D39</f>
        <v>Patient Care - Other</v>
      </c>
      <c r="Q39" s="104"/>
      <c r="R39" s="104"/>
      <c r="S39" s="22">
        <v>0</v>
      </c>
      <c r="T39" s="11"/>
      <c r="U39" s="11"/>
      <c r="V39" s="13"/>
      <c r="W39" s="9"/>
      <c r="Y39" s="34" t="str">
        <f>M39</f>
        <v>Inpatient</v>
      </c>
      <c r="Z39" s="41">
        <v>0</v>
      </c>
      <c r="AA39" s="11"/>
      <c r="AB39" s="104" t="str">
        <f>P39</f>
        <v>Patient Care - Other</v>
      </c>
      <c r="AC39" s="104"/>
      <c r="AD39" s="104"/>
      <c r="AE39" s="22">
        <v>0</v>
      </c>
      <c r="AF39" s="11"/>
      <c r="AG39" s="11"/>
      <c r="AH39" s="13"/>
      <c r="AI39" s="9"/>
      <c r="AK39" s="34" t="str">
        <f>Y39</f>
        <v>Inpatient</v>
      </c>
      <c r="AL39" s="41">
        <v>0</v>
      </c>
      <c r="AM39" s="11"/>
      <c r="AN39" s="104" t="str">
        <f>AB39</f>
        <v>Patient Care - Other</v>
      </c>
      <c r="AO39" s="104"/>
      <c r="AP39" s="104"/>
      <c r="AQ39" s="22">
        <v>0</v>
      </c>
      <c r="AR39" s="11"/>
      <c r="AS39" s="11"/>
      <c r="AT39" s="13"/>
      <c r="AU39" s="9"/>
      <c r="AW39" s="34" t="str">
        <f>AK39</f>
        <v>Inpatient</v>
      </c>
      <c r="AX39" s="41">
        <v>0</v>
      </c>
      <c r="AY39" s="11"/>
      <c r="AZ39" s="104" t="str">
        <f>AN39</f>
        <v>Patient Care - Other</v>
      </c>
      <c r="BA39" s="104"/>
      <c r="BB39" s="104"/>
      <c r="BC39" s="22">
        <v>0</v>
      </c>
      <c r="BD39" s="11"/>
      <c r="BE39" s="11"/>
      <c r="BF39" s="13"/>
      <c r="BG39" s="9"/>
      <c r="BI39" s="34" t="s">
        <v>13</v>
      </c>
      <c r="BJ39" s="41" t="s">
        <v>13</v>
      </c>
      <c r="BK39" s="11"/>
      <c r="BL39" s="104" t="s">
        <v>13</v>
      </c>
      <c r="BM39" s="104"/>
      <c r="BN39" s="104"/>
      <c r="BO39" s="22" t="s">
        <v>13</v>
      </c>
      <c r="BP39" s="11"/>
      <c r="BQ39" s="11"/>
      <c r="BR39" s="13"/>
      <c r="BS39" s="9"/>
    </row>
    <row r="40" spans="1:71" ht="15.75" thickBot="1" x14ac:dyDescent="0.3">
      <c r="A40" s="36" t="s">
        <v>21</v>
      </c>
      <c r="B40" s="28">
        <v>0</v>
      </c>
      <c r="C40" s="11"/>
      <c r="D40" s="118" t="s">
        <v>37</v>
      </c>
      <c r="E40" s="118"/>
      <c r="F40" s="118"/>
      <c r="G40" s="45">
        <v>0</v>
      </c>
      <c r="H40" s="11"/>
      <c r="I40" s="11"/>
      <c r="J40" s="78">
        <f>SUM(B39:B40,G39:G40)</f>
        <v>0</v>
      </c>
      <c r="K40" s="10">
        <v>533000</v>
      </c>
      <c r="M40" s="36" t="str">
        <f>A40</f>
        <v>Outpatient</v>
      </c>
      <c r="N40" s="28">
        <v>0</v>
      </c>
      <c r="O40" s="11"/>
      <c r="P40" s="118" t="str">
        <f>D40</f>
        <v>Patient Care - Other</v>
      </c>
      <c r="Q40" s="118"/>
      <c r="R40" s="118"/>
      <c r="S40" s="45">
        <v>0</v>
      </c>
      <c r="T40" s="11"/>
      <c r="U40" s="11"/>
      <c r="V40" s="68">
        <f>SUM(N39:N40,S39:S40)</f>
        <v>0</v>
      </c>
      <c r="W40" s="10">
        <v>533000</v>
      </c>
      <c r="Y40" s="36" t="str">
        <f>M40</f>
        <v>Outpatient</v>
      </c>
      <c r="Z40" s="28">
        <v>0</v>
      </c>
      <c r="AA40" s="11"/>
      <c r="AB40" s="118" t="str">
        <f>P40</f>
        <v>Patient Care - Other</v>
      </c>
      <c r="AC40" s="118"/>
      <c r="AD40" s="118"/>
      <c r="AE40" s="45">
        <v>0</v>
      </c>
      <c r="AF40" s="11"/>
      <c r="AG40" s="11"/>
      <c r="AH40" s="68">
        <f>SUM(Z39:Z40,AE39:AE40)</f>
        <v>0</v>
      </c>
      <c r="AI40" s="10">
        <v>533000</v>
      </c>
      <c r="AK40" s="36" t="str">
        <f>Y40</f>
        <v>Outpatient</v>
      </c>
      <c r="AL40" s="28">
        <v>0</v>
      </c>
      <c r="AM40" s="11"/>
      <c r="AN40" s="118" t="str">
        <f>AB40</f>
        <v>Patient Care - Other</v>
      </c>
      <c r="AO40" s="118"/>
      <c r="AP40" s="118"/>
      <c r="AQ40" s="45">
        <v>0</v>
      </c>
      <c r="AR40" s="11"/>
      <c r="AS40" s="11"/>
      <c r="AT40" s="68">
        <f>SUM(AL39:AL40,AQ39:AQ40)</f>
        <v>0</v>
      </c>
      <c r="AU40" s="10">
        <v>533000</v>
      </c>
      <c r="AW40" s="36" t="str">
        <f>AK40</f>
        <v>Outpatient</v>
      </c>
      <c r="AX40" s="28">
        <v>0</v>
      </c>
      <c r="AY40" s="11"/>
      <c r="AZ40" s="118" t="str">
        <f>AN40</f>
        <v>Patient Care - Other</v>
      </c>
      <c r="BA40" s="118"/>
      <c r="BB40" s="118"/>
      <c r="BC40" s="45">
        <v>0</v>
      </c>
      <c r="BD40" s="11"/>
      <c r="BE40" s="11"/>
      <c r="BF40" s="68">
        <f>SUM(AX39:AX40,BC39:BC40)</f>
        <v>0</v>
      </c>
      <c r="BG40" s="10">
        <v>533000</v>
      </c>
      <c r="BI40" s="36" t="s">
        <v>13</v>
      </c>
      <c r="BJ40" s="28" t="s">
        <v>13</v>
      </c>
      <c r="BK40" s="11"/>
      <c r="BL40" s="118" t="s">
        <v>13</v>
      </c>
      <c r="BM40" s="118"/>
      <c r="BN40" s="118"/>
      <c r="BO40" s="45" t="s">
        <v>13</v>
      </c>
      <c r="BP40" s="11"/>
      <c r="BQ40" s="11"/>
      <c r="BR40" s="68">
        <f>J40+V40+AH40+AT40+BF40</f>
        <v>0</v>
      </c>
      <c r="BS40" s="10">
        <v>533000</v>
      </c>
    </row>
    <row r="41" spans="1:71" x14ac:dyDescent="0.25">
      <c r="A41" s="147" t="s">
        <v>24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M41" s="147" t="s">
        <v>24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9"/>
      <c r="Y41" s="147" t="s">
        <v>24</v>
      </c>
      <c r="Z41" s="148"/>
      <c r="AA41" s="148"/>
      <c r="AB41" s="148"/>
      <c r="AC41" s="148"/>
      <c r="AD41" s="148"/>
      <c r="AE41" s="148"/>
      <c r="AF41" s="148"/>
      <c r="AG41" s="148"/>
      <c r="AH41" s="148"/>
      <c r="AI41" s="149"/>
      <c r="AK41" s="147" t="s">
        <v>24</v>
      </c>
      <c r="AL41" s="148"/>
      <c r="AM41" s="148"/>
      <c r="AN41" s="148"/>
      <c r="AO41" s="148"/>
      <c r="AP41" s="148"/>
      <c r="AQ41" s="148"/>
      <c r="AR41" s="148"/>
      <c r="AS41" s="148"/>
      <c r="AT41" s="148"/>
      <c r="AU41" s="149"/>
      <c r="AW41" s="147" t="s">
        <v>24</v>
      </c>
      <c r="AX41" s="148"/>
      <c r="AY41" s="148"/>
      <c r="AZ41" s="148"/>
      <c r="BA41" s="148"/>
      <c r="BB41" s="148"/>
      <c r="BC41" s="148"/>
      <c r="BD41" s="148"/>
      <c r="BE41" s="148"/>
      <c r="BF41" s="148"/>
      <c r="BG41" s="149"/>
      <c r="BI41" s="147" t="s">
        <v>24</v>
      </c>
      <c r="BJ41" s="148"/>
      <c r="BK41" s="148"/>
      <c r="BL41" s="148"/>
      <c r="BM41" s="148"/>
      <c r="BN41" s="148"/>
      <c r="BO41" s="148"/>
      <c r="BP41" s="148"/>
      <c r="BQ41" s="148"/>
      <c r="BR41" s="148"/>
      <c r="BS41" s="149"/>
    </row>
    <row r="42" spans="1:71" ht="15.75" thickBot="1" x14ac:dyDescent="0.3">
      <c r="A42" s="34" t="s">
        <v>25</v>
      </c>
      <c r="B42" s="41">
        <v>0</v>
      </c>
      <c r="C42" s="11"/>
      <c r="D42" s="11"/>
      <c r="E42" s="11"/>
      <c r="F42" s="11"/>
      <c r="G42" s="11"/>
      <c r="H42" s="11"/>
      <c r="I42" s="11"/>
      <c r="J42" s="13"/>
      <c r="K42" s="9"/>
      <c r="M42" s="34" t="str">
        <f>A42</f>
        <v>Detail</v>
      </c>
      <c r="N42" s="41">
        <v>0</v>
      </c>
      <c r="O42" s="11"/>
      <c r="P42" s="11"/>
      <c r="Q42" s="11"/>
      <c r="R42" s="11"/>
      <c r="S42" s="11"/>
      <c r="T42" s="11"/>
      <c r="U42" s="11"/>
      <c r="V42" s="13"/>
      <c r="W42" s="9"/>
      <c r="Y42" s="34" t="str">
        <f>M42</f>
        <v>Detail</v>
      </c>
      <c r="Z42" s="41">
        <v>0</v>
      </c>
      <c r="AA42" s="11"/>
      <c r="AB42" s="11"/>
      <c r="AC42" s="11"/>
      <c r="AD42" s="11"/>
      <c r="AE42" s="11"/>
      <c r="AF42" s="11"/>
      <c r="AG42" s="11"/>
      <c r="AH42" s="13"/>
      <c r="AI42" s="9"/>
      <c r="AK42" s="34" t="str">
        <f>Y42</f>
        <v>Detail</v>
      </c>
      <c r="AL42" s="41">
        <v>0</v>
      </c>
      <c r="AM42" s="11"/>
      <c r="AN42" s="11"/>
      <c r="AO42" s="11"/>
      <c r="AP42" s="11"/>
      <c r="AQ42" s="11"/>
      <c r="AR42" s="11"/>
      <c r="AS42" s="11"/>
      <c r="AT42" s="13"/>
      <c r="AU42" s="9"/>
      <c r="AW42" s="34" t="str">
        <f>AK42</f>
        <v>Detail</v>
      </c>
      <c r="AX42" s="41">
        <v>0</v>
      </c>
      <c r="AY42" s="11"/>
      <c r="AZ42" s="11"/>
      <c r="BA42" s="11"/>
      <c r="BB42" s="11"/>
      <c r="BC42" s="11"/>
      <c r="BD42" s="11"/>
      <c r="BE42" s="11"/>
      <c r="BF42" s="13"/>
      <c r="BG42" s="9"/>
      <c r="BI42" s="34" t="s">
        <v>13</v>
      </c>
      <c r="BJ42" s="41" t="s">
        <v>13</v>
      </c>
      <c r="BK42" s="11"/>
      <c r="BL42" s="11"/>
      <c r="BM42" s="11"/>
      <c r="BN42" s="11"/>
      <c r="BO42" s="11"/>
      <c r="BP42" s="11"/>
      <c r="BQ42" s="11"/>
      <c r="BR42" s="13"/>
      <c r="BS42" s="9"/>
    </row>
    <row r="43" spans="1:71" ht="15.75" thickBot="1" x14ac:dyDescent="0.3">
      <c r="A43" s="36" t="s">
        <v>25</v>
      </c>
      <c r="B43" s="28">
        <v>0</v>
      </c>
      <c r="C43" s="11"/>
      <c r="D43" s="11"/>
      <c r="E43" s="11"/>
      <c r="F43" s="11"/>
      <c r="G43" s="11"/>
      <c r="H43" s="11"/>
      <c r="I43" s="11"/>
      <c r="J43" s="79">
        <f>SUM(B42:B43)</f>
        <v>0</v>
      </c>
      <c r="K43" s="9">
        <v>536000</v>
      </c>
      <c r="M43" s="36" t="str">
        <f>A43</f>
        <v>Detail</v>
      </c>
      <c r="N43" s="28">
        <v>0</v>
      </c>
      <c r="O43" s="11"/>
      <c r="P43" s="11"/>
      <c r="Q43" s="11"/>
      <c r="R43" s="11"/>
      <c r="S43" s="11"/>
      <c r="T43" s="11"/>
      <c r="U43" s="11"/>
      <c r="V43" s="69">
        <f>SUM(N42:N43)</f>
        <v>0</v>
      </c>
      <c r="W43" s="9">
        <v>536000</v>
      </c>
      <c r="Y43" s="36" t="str">
        <f>M43</f>
        <v>Detail</v>
      </c>
      <c r="Z43" s="28">
        <v>0</v>
      </c>
      <c r="AA43" s="11"/>
      <c r="AB43" s="11"/>
      <c r="AC43" s="11"/>
      <c r="AD43" s="11"/>
      <c r="AE43" s="11"/>
      <c r="AF43" s="11"/>
      <c r="AG43" s="11"/>
      <c r="AH43" s="69">
        <f>SUM(Z42:Z43)</f>
        <v>0</v>
      </c>
      <c r="AI43" s="9">
        <v>536000</v>
      </c>
      <c r="AK43" s="36" t="str">
        <f>Y43</f>
        <v>Detail</v>
      </c>
      <c r="AL43" s="28">
        <v>0</v>
      </c>
      <c r="AM43" s="11"/>
      <c r="AN43" s="11"/>
      <c r="AO43" s="11"/>
      <c r="AP43" s="11"/>
      <c r="AQ43" s="11"/>
      <c r="AR43" s="11"/>
      <c r="AS43" s="11"/>
      <c r="AT43" s="69">
        <f>SUM(AL42:AL43)</f>
        <v>0</v>
      </c>
      <c r="AU43" s="9">
        <v>536000</v>
      </c>
      <c r="AW43" s="36" t="str">
        <f>AK43</f>
        <v>Detail</v>
      </c>
      <c r="AX43" s="28">
        <v>0</v>
      </c>
      <c r="AY43" s="11"/>
      <c r="AZ43" s="11"/>
      <c r="BA43" s="11"/>
      <c r="BB43" s="11"/>
      <c r="BC43" s="11"/>
      <c r="BD43" s="11"/>
      <c r="BE43" s="11"/>
      <c r="BF43" s="69">
        <f>SUM(AX42:AX43)</f>
        <v>0</v>
      </c>
      <c r="BG43" s="9">
        <v>536000</v>
      </c>
      <c r="BI43" s="36" t="s">
        <v>13</v>
      </c>
      <c r="BJ43" s="28" t="s">
        <v>13</v>
      </c>
      <c r="BK43" s="11"/>
      <c r="BL43" s="11"/>
      <c r="BM43" s="11"/>
      <c r="BN43" s="11"/>
      <c r="BO43" s="11"/>
      <c r="BP43" s="11"/>
      <c r="BQ43" s="11"/>
      <c r="BR43" s="69">
        <f>J43+V43+AH43+AT43+BF43</f>
        <v>0</v>
      </c>
      <c r="BS43" s="9">
        <v>536000</v>
      </c>
    </row>
    <row r="44" spans="1:71" x14ac:dyDescent="0.25">
      <c r="A44" s="119" t="s">
        <v>26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1"/>
      <c r="M44" s="119" t="s">
        <v>26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1"/>
      <c r="Y44" s="119" t="s">
        <v>26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K44" s="119" t="s">
        <v>26</v>
      </c>
      <c r="AL44" s="120"/>
      <c r="AM44" s="120"/>
      <c r="AN44" s="120"/>
      <c r="AO44" s="120"/>
      <c r="AP44" s="120"/>
      <c r="AQ44" s="120"/>
      <c r="AR44" s="120"/>
      <c r="AS44" s="120"/>
      <c r="AT44" s="120"/>
      <c r="AU44" s="121"/>
      <c r="AW44" s="119" t="s">
        <v>26</v>
      </c>
      <c r="AX44" s="120"/>
      <c r="AY44" s="120"/>
      <c r="AZ44" s="120"/>
      <c r="BA44" s="120"/>
      <c r="BB44" s="120"/>
      <c r="BC44" s="120"/>
      <c r="BD44" s="120"/>
      <c r="BE44" s="120"/>
      <c r="BF44" s="120"/>
      <c r="BG44" s="121"/>
      <c r="BI44" s="119" t="s">
        <v>26</v>
      </c>
      <c r="BJ44" s="120"/>
      <c r="BK44" s="120"/>
      <c r="BL44" s="120"/>
      <c r="BM44" s="120"/>
      <c r="BN44" s="120"/>
      <c r="BO44" s="120"/>
      <c r="BP44" s="120"/>
      <c r="BQ44" s="120"/>
      <c r="BR44" s="120"/>
      <c r="BS44" s="121"/>
    </row>
    <row r="45" spans="1:71" x14ac:dyDescent="0.25">
      <c r="A45" s="34" t="s">
        <v>44</v>
      </c>
      <c r="B45" s="41">
        <v>0</v>
      </c>
      <c r="C45" s="37" t="s">
        <v>13</v>
      </c>
      <c r="D45" s="103" t="s">
        <v>47</v>
      </c>
      <c r="E45" s="103"/>
      <c r="F45" s="103"/>
      <c r="G45" s="42">
        <v>0</v>
      </c>
      <c r="H45" s="11"/>
      <c r="I45" s="11"/>
      <c r="J45" s="13"/>
      <c r="K45" s="9" t="s">
        <v>13</v>
      </c>
      <c r="M45" s="34" t="str">
        <f>A45</f>
        <v>Animal Care Expenses</v>
      </c>
      <c r="N45" s="41">
        <v>0</v>
      </c>
      <c r="O45" s="37" t="s">
        <v>13</v>
      </c>
      <c r="P45" s="103" t="str">
        <f>D45</f>
        <v>Case Internal Cost Centers</v>
      </c>
      <c r="Q45" s="103"/>
      <c r="R45" s="103"/>
      <c r="S45" s="42">
        <v>0</v>
      </c>
      <c r="T45" s="11"/>
      <c r="U45" s="11"/>
      <c r="V45" s="13"/>
      <c r="W45" s="9" t="s">
        <v>13</v>
      </c>
      <c r="Y45" s="34" t="str">
        <f>M45</f>
        <v>Animal Care Expenses</v>
      </c>
      <c r="Z45" s="41">
        <v>0</v>
      </c>
      <c r="AA45" s="37" t="s">
        <v>13</v>
      </c>
      <c r="AB45" s="103" t="str">
        <f>P45</f>
        <v>Case Internal Cost Centers</v>
      </c>
      <c r="AC45" s="103"/>
      <c r="AD45" s="103"/>
      <c r="AE45" s="42">
        <v>0</v>
      </c>
      <c r="AF45" s="11"/>
      <c r="AG45" s="11"/>
      <c r="AH45" s="13"/>
      <c r="AI45" s="9" t="s">
        <v>13</v>
      </c>
      <c r="AK45" s="34" t="str">
        <f>Y45</f>
        <v>Animal Care Expenses</v>
      </c>
      <c r="AL45" s="41">
        <v>0</v>
      </c>
      <c r="AM45" s="37" t="s">
        <v>13</v>
      </c>
      <c r="AN45" s="103" t="str">
        <f>AB45</f>
        <v>Case Internal Cost Centers</v>
      </c>
      <c r="AO45" s="103"/>
      <c r="AP45" s="103"/>
      <c r="AQ45" s="42">
        <v>0</v>
      </c>
      <c r="AR45" s="11"/>
      <c r="AS45" s="11"/>
      <c r="AT45" s="13"/>
      <c r="AU45" s="9" t="s">
        <v>13</v>
      </c>
      <c r="AW45" s="34" t="str">
        <f>AK45</f>
        <v>Animal Care Expenses</v>
      </c>
      <c r="AX45" s="41">
        <v>0</v>
      </c>
      <c r="AY45" s="37" t="s">
        <v>13</v>
      </c>
      <c r="AZ45" s="103" t="str">
        <f>AN45</f>
        <v>Case Internal Cost Centers</v>
      </c>
      <c r="BA45" s="103"/>
      <c r="BB45" s="103"/>
      <c r="BC45" s="42">
        <v>0</v>
      </c>
      <c r="BD45" s="11"/>
      <c r="BE45" s="11"/>
      <c r="BF45" s="13"/>
      <c r="BG45" s="9" t="s">
        <v>13</v>
      </c>
      <c r="BI45" s="34" t="s">
        <v>13</v>
      </c>
      <c r="BJ45" s="41" t="s">
        <v>13</v>
      </c>
      <c r="BK45" s="37" t="s">
        <v>13</v>
      </c>
      <c r="BL45" s="103" t="s">
        <v>13</v>
      </c>
      <c r="BM45" s="103"/>
      <c r="BN45" s="103"/>
      <c r="BO45" s="42" t="s">
        <v>13</v>
      </c>
      <c r="BP45" s="11"/>
      <c r="BQ45" s="11"/>
      <c r="BR45" s="13"/>
      <c r="BS45" s="9" t="s">
        <v>13</v>
      </c>
    </row>
    <row r="46" spans="1:71" x14ac:dyDescent="0.25">
      <c r="A46" s="32" t="s">
        <v>27</v>
      </c>
      <c r="B46" s="20">
        <v>0</v>
      </c>
      <c r="C46" s="11"/>
      <c r="D46" s="104" t="s">
        <v>25</v>
      </c>
      <c r="E46" s="104"/>
      <c r="F46" s="104"/>
      <c r="G46" s="22">
        <v>0</v>
      </c>
      <c r="H46" s="11"/>
      <c r="I46" s="11"/>
      <c r="J46" s="13"/>
      <c r="K46" s="9" t="s">
        <v>13</v>
      </c>
      <c r="M46" s="32" t="str">
        <f>A46</f>
        <v>Communication</v>
      </c>
      <c r="N46" s="20">
        <v>0</v>
      </c>
      <c r="O46" s="11"/>
      <c r="P46" s="104" t="str">
        <f>D46</f>
        <v>Detail</v>
      </c>
      <c r="Q46" s="104"/>
      <c r="R46" s="104"/>
      <c r="S46" s="22">
        <v>0</v>
      </c>
      <c r="T46" s="11"/>
      <c r="U46" s="11"/>
      <c r="V46" s="13"/>
      <c r="W46" s="9" t="s">
        <v>13</v>
      </c>
      <c r="Y46" s="32" t="str">
        <f>M46</f>
        <v>Communication</v>
      </c>
      <c r="Z46" s="20">
        <v>0</v>
      </c>
      <c r="AA46" s="11"/>
      <c r="AB46" s="104" t="str">
        <f>P46</f>
        <v>Detail</v>
      </c>
      <c r="AC46" s="104"/>
      <c r="AD46" s="104"/>
      <c r="AE46" s="22">
        <v>0</v>
      </c>
      <c r="AF46" s="11"/>
      <c r="AG46" s="11"/>
      <c r="AH46" s="13"/>
      <c r="AI46" s="9" t="s">
        <v>13</v>
      </c>
      <c r="AK46" s="32" t="str">
        <f>Y46</f>
        <v>Communication</v>
      </c>
      <c r="AL46" s="20">
        <v>0</v>
      </c>
      <c r="AM46" s="11"/>
      <c r="AN46" s="104" t="str">
        <f>AB46</f>
        <v>Detail</v>
      </c>
      <c r="AO46" s="104"/>
      <c r="AP46" s="104"/>
      <c r="AQ46" s="22">
        <v>0</v>
      </c>
      <c r="AR46" s="11"/>
      <c r="AS46" s="11"/>
      <c r="AT46" s="13"/>
      <c r="AU46" s="9" t="s">
        <v>13</v>
      </c>
      <c r="AW46" s="32" t="str">
        <f>AK46</f>
        <v>Communication</v>
      </c>
      <c r="AX46" s="20">
        <v>0</v>
      </c>
      <c r="AY46" s="11"/>
      <c r="AZ46" s="104" t="str">
        <f>AN46</f>
        <v>Detail</v>
      </c>
      <c r="BA46" s="104"/>
      <c r="BB46" s="104"/>
      <c r="BC46" s="22">
        <v>0</v>
      </c>
      <c r="BD46" s="11"/>
      <c r="BE46" s="11"/>
      <c r="BF46" s="13"/>
      <c r="BG46" s="9" t="s">
        <v>13</v>
      </c>
      <c r="BI46" s="32" t="s">
        <v>13</v>
      </c>
      <c r="BJ46" s="20" t="s">
        <v>13</v>
      </c>
      <c r="BK46" s="11"/>
      <c r="BL46" s="104" t="s">
        <v>13</v>
      </c>
      <c r="BM46" s="104"/>
      <c r="BN46" s="104"/>
      <c r="BO46" s="22" t="s">
        <v>13</v>
      </c>
      <c r="BP46" s="11"/>
      <c r="BQ46" s="11"/>
      <c r="BR46" s="13"/>
      <c r="BS46" s="9" t="s">
        <v>13</v>
      </c>
    </row>
    <row r="47" spans="1:71" ht="15.75" thickBot="1" x14ac:dyDescent="0.3">
      <c r="A47" s="32" t="s">
        <v>45</v>
      </c>
      <c r="B47" s="20">
        <v>0</v>
      </c>
      <c r="C47" s="37" t="s">
        <v>13</v>
      </c>
      <c r="D47" s="104" t="s">
        <v>25</v>
      </c>
      <c r="E47" s="104"/>
      <c r="F47" s="104"/>
      <c r="G47" s="22">
        <v>0</v>
      </c>
      <c r="H47" s="11"/>
      <c r="I47" s="11"/>
      <c r="J47" s="13"/>
      <c r="K47" s="9" t="s">
        <v>13</v>
      </c>
      <c r="M47" s="32" t="str">
        <f>A47</f>
        <v>Shipping</v>
      </c>
      <c r="N47" s="20">
        <v>0</v>
      </c>
      <c r="O47" s="37" t="s">
        <v>13</v>
      </c>
      <c r="P47" s="104" t="str">
        <f>D47</f>
        <v>Detail</v>
      </c>
      <c r="Q47" s="104"/>
      <c r="R47" s="104"/>
      <c r="S47" s="22">
        <v>0</v>
      </c>
      <c r="T47" s="11"/>
      <c r="U47" s="11"/>
      <c r="V47" s="13"/>
      <c r="W47" s="9" t="s">
        <v>13</v>
      </c>
      <c r="Y47" s="32" t="str">
        <f>M47</f>
        <v>Shipping</v>
      </c>
      <c r="Z47" s="20">
        <v>0</v>
      </c>
      <c r="AA47" s="37" t="s">
        <v>13</v>
      </c>
      <c r="AB47" s="104" t="str">
        <f>P47</f>
        <v>Detail</v>
      </c>
      <c r="AC47" s="104"/>
      <c r="AD47" s="104"/>
      <c r="AE47" s="22">
        <v>0</v>
      </c>
      <c r="AF47" s="11"/>
      <c r="AG47" s="11"/>
      <c r="AH47" s="13"/>
      <c r="AI47" s="9" t="s">
        <v>13</v>
      </c>
      <c r="AK47" s="32" t="str">
        <f>Y47</f>
        <v>Shipping</v>
      </c>
      <c r="AL47" s="20">
        <v>0</v>
      </c>
      <c r="AM47" s="37" t="s">
        <v>13</v>
      </c>
      <c r="AN47" s="104" t="str">
        <f>AB47</f>
        <v>Detail</v>
      </c>
      <c r="AO47" s="104"/>
      <c r="AP47" s="104"/>
      <c r="AQ47" s="22">
        <v>0</v>
      </c>
      <c r="AR47" s="11"/>
      <c r="AS47" s="11"/>
      <c r="AT47" s="13"/>
      <c r="AU47" s="9" t="s">
        <v>13</v>
      </c>
      <c r="AW47" s="32" t="str">
        <f>AK47</f>
        <v>Shipping</v>
      </c>
      <c r="AX47" s="20">
        <v>0</v>
      </c>
      <c r="AY47" s="37" t="s">
        <v>13</v>
      </c>
      <c r="AZ47" s="104" t="str">
        <f>AN47</f>
        <v>Detail</v>
      </c>
      <c r="BA47" s="104"/>
      <c r="BB47" s="104"/>
      <c r="BC47" s="22">
        <v>0</v>
      </c>
      <c r="BD47" s="11"/>
      <c r="BE47" s="11"/>
      <c r="BF47" s="13"/>
      <c r="BG47" s="9" t="s">
        <v>13</v>
      </c>
      <c r="BI47" s="32" t="s">
        <v>13</v>
      </c>
      <c r="BJ47" s="20" t="s">
        <v>13</v>
      </c>
      <c r="BK47" s="37" t="s">
        <v>13</v>
      </c>
      <c r="BL47" s="104" t="s">
        <v>13</v>
      </c>
      <c r="BM47" s="104"/>
      <c r="BN47" s="104"/>
      <c r="BO47" s="22" t="s">
        <v>13</v>
      </c>
      <c r="BP47" s="11"/>
      <c r="BQ47" s="11"/>
      <c r="BR47" s="13"/>
      <c r="BS47" s="9" t="s">
        <v>13</v>
      </c>
    </row>
    <row r="48" spans="1:71" ht="15.75" thickBot="1" x14ac:dyDescent="0.3">
      <c r="A48" s="36" t="s">
        <v>46</v>
      </c>
      <c r="B48" s="28">
        <v>0</v>
      </c>
      <c r="C48" s="11"/>
      <c r="D48" s="123" t="s">
        <v>25</v>
      </c>
      <c r="E48" s="123"/>
      <c r="F48" s="123"/>
      <c r="G48" s="23">
        <v>0</v>
      </c>
      <c r="H48" s="11"/>
      <c r="I48" s="11"/>
      <c r="J48" s="79">
        <f>SUM(B45:B48,G45:G48)</f>
        <v>0</v>
      </c>
      <c r="K48" s="9"/>
      <c r="M48" s="36" t="str">
        <f>A48</f>
        <v>Patient Incentives</v>
      </c>
      <c r="N48" s="28">
        <v>0</v>
      </c>
      <c r="O48" s="11"/>
      <c r="P48" s="123" t="str">
        <f>D48</f>
        <v>Detail</v>
      </c>
      <c r="Q48" s="123"/>
      <c r="R48" s="123"/>
      <c r="S48" s="23">
        <v>0</v>
      </c>
      <c r="T48" s="11"/>
      <c r="U48" s="11"/>
      <c r="V48" s="69">
        <f>SUM(N45:N48,S45:S48)</f>
        <v>0</v>
      </c>
      <c r="W48" s="9"/>
      <c r="Y48" s="36" t="str">
        <f>M48</f>
        <v>Patient Incentives</v>
      </c>
      <c r="Z48" s="28">
        <v>0</v>
      </c>
      <c r="AA48" s="11"/>
      <c r="AB48" s="123" t="str">
        <f>P48</f>
        <v>Detail</v>
      </c>
      <c r="AC48" s="123"/>
      <c r="AD48" s="123"/>
      <c r="AE48" s="23">
        <v>0</v>
      </c>
      <c r="AF48" s="11"/>
      <c r="AG48" s="11"/>
      <c r="AH48" s="69">
        <f>SUM(Z45:Z48,AE45:AE48)</f>
        <v>0</v>
      </c>
      <c r="AI48" s="9"/>
      <c r="AK48" s="36" t="str">
        <f>Y48</f>
        <v>Patient Incentives</v>
      </c>
      <c r="AL48" s="28">
        <v>0</v>
      </c>
      <c r="AM48" s="11"/>
      <c r="AN48" s="123" t="str">
        <f>AB48</f>
        <v>Detail</v>
      </c>
      <c r="AO48" s="123"/>
      <c r="AP48" s="123"/>
      <c r="AQ48" s="23">
        <v>0</v>
      </c>
      <c r="AR48" s="11"/>
      <c r="AS48" s="11"/>
      <c r="AT48" s="69">
        <f>SUM(AL45:AL48,AQ45:AQ48)</f>
        <v>0</v>
      </c>
      <c r="AU48" s="9"/>
      <c r="AW48" s="36" t="str">
        <f>AK48</f>
        <v>Patient Incentives</v>
      </c>
      <c r="AX48" s="28">
        <v>0</v>
      </c>
      <c r="AY48" s="11"/>
      <c r="AZ48" s="123" t="str">
        <f>AN48</f>
        <v>Detail</v>
      </c>
      <c r="BA48" s="123"/>
      <c r="BB48" s="123"/>
      <c r="BC48" s="23">
        <v>0</v>
      </c>
      <c r="BD48" s="11"/>
      <c r="BE48" s="11"/>
      <c r="BF48" s="69">
        <f>SUM(AX45:AX48,BC45:BC48)</f>
        <v>0</v>
      </c>
      <c r="BG48" s="9"/>
      <c r="BI48" s="36" t="s">
        <v>13</v>
      </c>
      <c r="BJ48" s="28" t="s">
        <v>13</v>
      </c>
      <c r="BK48" s="11"/>
      <c r="BL48" s="123" t="s">
        <v>13</v>
      </c>
      <c r="BM48" s="123"/>
      <c r="BN48" s="123"/>
      <c r="BO48" s="23" t="s">
        <v>13</v>
      </c>
      <c r="BP48" s="11"/>
      <c r="BQ48" s="11"/>
      <c r="BR48" s="69">
        <f>J48+V48+AH48+AT48+BF48</f>
        <v>0</v>
      </c>
      <c r="BS48" s="9"/>
    </row>
    <row r="49" spans="1:71" x14ac:dyDescent="0.25">
      <c r="A49" s="119" t="s">
        <v>28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1"/>
      <c r="M49" s="119" t="s">
        <v>28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1"/>
      <c r="Y49" s="119" t="s">
        <v>28</v>
      </c>
      <c r="Z49" s="120"/>
      <c r="AA49" s="120"/>
      <c r="AB49" s="120"/>
      <c r="AC49" s="120"/>
      <c r="AD49" s="120"/>
      <c r="AE49" s="120"/>
      <c r="AF49" s="120"/>
      <c r="AG49" s="120"/>
      <c r="AH49" s="120"/>
      <c r="AI49" s="121"/>
      <c r="AK49" s="119" t="s">
        <v>28</v>
      </c>
      <c r="AL49" s="120"/>
      <c r="AM49" s="120"/>
      <c r="AN49" s="120"/>
      <c r="AO49" s="120"/>
      <c r="AP49" s="120"/>
      <c r="AQ49" s="120"/>
      <c r="AR49" s="120"/>
      <c r="AS49" s="120"/>
      <c r="AT49" s="120"/>
      <c r="AU49" s="121"/>
      <c r="AW49" s="119" t="s">
        <v>28</v>
      </c>
      <c r="AX49" s="120"/>
      <c r="AY49" s="120"/>
      <c r="AZ49" s="120"/>
      <c r="BA49" s="120"/>
      <c r="BB49" s="120"/>
      <c r="BC49" s="120"/>
      <c r="BD49" s="120"/>
      <c r="BE49" s="120"/>
      <c r="BF49" s="120"/>
      <c r="BG49" s="121"/>
      <c r="BI49" s="119" t="s">
        <v>28</v>
      </c>
      <c r="BJ49" s="120"/>
      <c r="BK49" s="120"/>
      <c r="BL49" s="120"/>
      <c r="BM49" s="120"/>
      <c r="BN49" s="120"/>
      <c r="BO49" s="120"/>
      <c r="BP49" s="120"/>
      <c r="BQ49" s="120"/>
      <c r="BR49" s="120"/>
      <c r="BS49" s="121"/>
    </row>
    <row r="50" spans="1:71" x14ac:dyDescent="0.25">
      <c r="A50" s="34" t="s">
        <v>29</v>
      </c>
      <c r="B50" s="41">
        <v>0</v>
      </c>
      <c r="C50" s="11"/>
      <c r="D50" s="11"/>
      <c r="E50" s="11"/>
      <c r="F50" s="11"/>
      <c r="G50" s="11"/>
      <c r="H50" s="11"/>
      <c r="I50" s="11"/>
      <c r="J50" s="13"/>
      <c r="K50" s="13"/>
      <c r="M50" s="34" t="str">
        <f>A50</f>
        <v>Tuition</v>
      </c>
      <c r="N50" s="41">
        <v>0</v>
      </c>
      <c r="O50" s="11"/>
      <c r="P50" s="11"/>
      <c r="Q50" s="11"/>
      <c r="R50" s="11"/>
      <c r="S50" s="11"/>
      <c r="T50" s="11"/>
      <c r="U50" s="11"/>
      <c r="V50" s="13"/>
      <c r="W50" s="13"/>
      <c r="Y50" s="34" t="str">
        <f>M50</f>
        <v>Tuition</v>
      </c>
      <c r="Z50" s="41">
        <v>0</v>
      </c>
      <c r="AA50" s="11"/>
      <c r="AB50" s="11"/>
      <c r="AC50" s="11"/>
      <c r="AD50" s="11"/>
      <c r="AE50" s="11"/>
      <c r="AF50" s="11"/>
      <c r="AG50" s="11"/>
      <c r="AH50" s="13"/>
      <c r="AI50" s="13"/>
      <c r="AK50" s="34" t="str">
        <f>Y50</f>
        <v>Tuition</v>
      </c>
      <c r="AL50" s="41">
        <v>0</v>
      </c>
      <c r="AM50" s="11"/>
      <c r="AN50" s="11"/>
      <c r="AO50" s="11"/>
      <c r="AP50" s="11"/>
      <c r="AQ50" s="11"/>
      <c r="AR50" s="11"/>
      <c r="AS50" s="11"/>
      <c r="AT50" s="13"/>
      <c r="AU50" s="13"/>
      <c r="AW50" s="34" t="str">
        <f>AK50</f>
        <v>Tuition</v>
      </c>
      <c r="AX50" s="41">
        <v>0</v>
      </c>
      <c r="AY50" s="11"/>
      <c r="AZ50" s="11"/>
      <c r="BA50" s="11"/>
      <c r="BB50" s="11"/>
      <c r="BC50" s="11"/>
      <c r="BD50" s="11"/>
      <c r="BE50" s="11"/>
      <c r="BF50" s="13"/>
      <c r="BG50" s="13"/>
      <c r="BI50" s="34" t="s">
        <v>13</v>
      </c>
      <c r="BJ50" s="41" t="s">
        <v>13</v>
      </c>
      <c r="BK50" s="11"/>
      <c r="BL50" s="11"/>
      <c r="BM50" s="11"/>
      <c r="BN50" s="11"/>
      <c r="BO50" s="11"/>
      <c r="BP50" s="11"/>
      <c r="BQ50" s="11"/>
      <c r="BR50" s="13"/>
      <c r="BS50" s="13"/>
    </row>
    <row r="51" spans="1:71" ht="15.75" thickBot="1" x14ac:dyDescent="0.3">
      <c r="A51" s="32" t="s">
        <v>30</v>
      </c>
      <c r="B51" s="20">
        <v>0</v>
      </c>
      <c r="C51" s="11"/>
      <c r="D51" s="11"/>
      <c r="E51" s="11"/>
      <c r="F51" s="11"/>
      <c r="G51" s="11"/>
      <c r="H51" s="11"/>
      <c r="I51" s="11"/>
      <c r="J51" s="13"/>
      <c r="K51" s="13"/>
      <c r="M51" s="32" t="str">
        <f>A51</f>
        <v>Fellowships</v>
      </c>
      <c r="N51" s="20">
        <v>0</v>
      </c>
      <c r="O51" s="11"/>
      <c r="P51" s="11"/>
      <c r="Q51" s="11"/>
      <c r="R51" s="11"/>
      <c r="S51" s="11"/>
      <c r="T51" s="11"/>
      <c r="U51" s="11"/>
      <c r="V51" s="13"/>
      <c r="W51" s="13"/>
      <c r="Y51" s="32" t="str">
        <f>M51</f>
        <v>Fellowships</v>
      </c>
      <c r="Z51" s="20">
        <v>0</v>
      </c>
      <c r="AA51" s="11"/>
      <c r="AB51" s="11"/>
      <c r="AC51" s="11"/>
      <c r="AD51" s="11"/>
      <c r="AE51" s="11"/>
      <c r="AF51" s="11"/>
      <c r="AG51" s="11"/>
      <c r="AH51" s="13"/>
      <c r="AI51" s="13"/>
      <c r="AK51" s="32" t="str">
        <f>Y51</f>
        <v>Fellowships</v>
      </c>
      <c r="AL51" s="20">
        <v>0</v>
      </c>
      <c r="AM51" s="11"/>
      <c r="AN51" s="11"/>
      <c r="AO51" s="11"/>
      <c r="AP51" s="11"/>
      <c r="AQ51" s="11"/>
      <c r="AR51" s="11"/>
      <c r="AS51" s="11"/>
      <c r="AT51" s="13"/>
      <c r="AU51" s="13"/>
      <c r="AW51" s="32" t="str">
        <f>AK51</f>
        <v>Fellowships</v>
      </c>
      <c r="AX51" s="20">
        <v>0</v>
      </c>
      <c r="AY51" s="11"/>
      <c r="AZ51" s="11"/>
      <c r="BA51" s="11"/>
      <c r="BB51" s="11"/>
      <c r="BC51" s="11"/>
      <c r="BD51" s="11"/>
      <c r="BE51" s="11"/>
      <c r="BF51" s="13"/>
      <c r="BG51" s="13"/>
      <c r="BI51" s="32" t="s">
        <v>13</v>
      </c>
      <c r="BJ51" s="20" t="s">
        <v>13</v>
      </c>
      <c r="BK51" s="11"/>
      <c r="BL51" s="11"/>
      <c r="BM51" s="11"/>
      <c r="BN51" s="11"/>
      <c r="BO51" s="11"/>
      <c r="BP51" s="11"/>
      <c r="BQ51" s="11"/>
      <c r="BR51" s="13"/>
      <c r="BS51" s="13"/>
    </row>
    <row r="52" spans="1:71" ht="15.75" thickBot="1" x14ac:dyDescent="0.3">
      <c r="A52" s="35" t="s">
        <v>58</v>
      </c>
      <c r="B52" s="21">
        <v>0</v>
      </c>
      <c r="C52" s="7"/>
      <c r="D52" s="7"/>
      <c r="E52" s="7"/>
      <c r="F52" s="7"/>
      <c r="G52" s="7"/>
      <c r="H52" s="7"/>
      <c r="I52" s="7"/>
      <c r="J52" s="78">
        <f>SUM(B50:B52)</f>
        <v>0</v>
      </c>
      <c r="K52" s="10"/>
      <c r="M52" s="35" t="str">
        <f>A52</f>
        <v>Other Detail</v>
      </c>
      <c r="N52" s="21">
        <v>0</v>
      </c>
      <c r="O52" s="7"/>
      <c r="P52" s="7"/>
      <c r="Q52" s="7"/>
      <c r="R52" s="7"/>
      <c r="S52" s="7"/>
      <c r="T52" s="7"/>
      <c r="U52" s="7"/>
      <c r="V52" s="68">
        <f>SUM(N50:N52)</f>
        <v>0</v>
      </c>
      <c r="W52" s="10"/>
      <c r="Y52" s="35" t="str">
        <f>M52</f>
        <v>Other Detail</v>
      </c>
      <c r="Z52" s="21">
        <v>0</v>
      </c>
      <c r="AA52" s="7"/>
      <c r="AB52" s="7"/>
      <c r="AC52" s="7"/>
      <c r="AD52" s="7"/>
      <c r="AE52" s="7"/>
      <c r="AF52" s="7"/>
      <c r="AG52" s="7"/>
      <c r="AH52" s="68">
        <f>SUM(Z50:Z52)</f>
        <v>0</v>
      </c>
      <c r="AI52" s="10"/>
      <c r="AK52" s="35" t="str">
        <f>Y52</f>
        <v>Other Detail</v>
      </c>
      <c r="AL52" s="21">
        <v>0</v>
      </c>
      <c r="AM52" s="7"/>
      <c r="AN52" s="7"/>
      <c r="AO52" s="7"/>
      <c r="AP52" s="7"/>
      <c r="AQ52" s="7"/>
      <c r="AR52" s="7"/>
      <c r="AS52" s="7"/>
      <c r="AT52" s="68">
        <f>SUM(AL50:AL52)</f>
        <v>0</v>
      </c>
      <c r="AU52" s="10"/>
      <c r="AW52" s="35" t="str">
        <f>AK52</f>
        <v>Other Detail</v>
      </c>
      <c r="AX52" s="21">
        <v>0</v>
      </c>
      <c r="AY52" s="7"/>
      <c r="AZ52" s="7"/>
      <c r="BA52" s="7"/>
      <c r="BB52" s="7"/>
      <c r="BC52" s="7"/>
      <c r="BD52" s="7"/>
      <c r="BE52" s="7"/>
      <c r="BF52" s="68">
        <f>SUM(AX50:AX52)</f>
        <v>0</v>
      </c>
      <c r="BG52" s="10"/>
      <c r="BI52" s="35" t="s">
        <v>13</v>
      </c>
      <c r="BJ52" s="21" t="s">
        <v>13</v>
      </c>
      <c r="BK52" s="7"/>
      <c r="BL52" s="7"/>
      <c r="BM52" s="7"/>
      <c r="BN52" s="7"/>
      <c r="BO52" s="7"/>
      <c r="BP52" s="7"/>
      <c r="BQ52" s="7"/>
      <c r="BR52" s="68">
        <f>J52+V52+AH52+AT52+BF52</f>
        <v>0</v>
      </c>
      <c r="BS52" s="10"/>
    </row>
    <row r="53" spans="1:71" ht="15.75" thickBot="1" x14ac:dyDescent="0.3">
      <c r="A53" s="46"/>
      <c r="B53" s="12"/>
      <c r="C53" s="11"/>
      <c r="D53" s="11"/>
      <c r="E53" s="11"/>
      <c r="F53" s="11"/>
      <c r="G53" s="11"/>
      <c r="H53" s="11"/>
      <c r="I53" s="11"/>
      <c r="J53" s="70"/>
      <c r="K53" s="13"/>
      <c r="M53" s="46"/>
      <c r="N53" s="12"/>
      <c r="O53" s="11"/>
      <c r="P53" s="11"/>
      <c r="Q53" s="11"/>
      <c r="R53" s="11"/>
      <c r="S53" s="11"/>
      <c r="T53" s="11"/>
      <c r="U53" s="11"/>
      <c r="V53" s="70"/>
      <c r="W53" s="13"/>
      <c r="Y53" s="46"/>
      <c r="Z53" s="12"/>
      <c r="AA53" s="11"/>
      <c r="AB53" s="11"/>
      <c r="AC53" s="11"/>
      <c r="AD53" s="11"/>
      <c r="AE53" s="11"/>
      <c r="AF53" s="11"/>
      <c r="AG53" s="11"/>
      <c r="AH53" s="70"/>
      <c r="AI53" s="13"/>
      <c r="AK53" s="46"/>
      <c r="AL53" s="12"/>
      <c r="AM53" s="11"/>
      <c r="AN53" s="11"/>
      <c r="AO53" s="11"/>
      <c r="AP53" s="11"/>
      <c r="AQ53" s="11"/>
      <c r="AR53" s="11"/>
      <c r="AS53" s="11"/>
      <c r="AT53" s="70"/>
      <c r="AU53" s="13"/>
      <c r="AW53" s="46"/>
      <c r="AX53" s="12"/>
      <c r="AY53" s="11"/>
      <c r="AZ53" s="11"/>
      <c r="BA53" s="11"/>
      <c r="BB53" s="11"/>
      <c r="BC53" s="11"/>
      <c r="BD53" s="11"/>
      <c r="BE53" s="11"/>
      <c r="BF53" s="70"/>
      <c r="BG53" s="13"/>
      <c r="BI53" s="46"/>
      <c r="BJ53" s="12"/>
      <c r="BK53" s="11"/>
      <c r="BL53" s="11"/>
      <c r="BM53" s="11"/>
      <c r="BN53" s="11"/>
      <c r="BO53" s="11"/>
      <c r="BP53" s="11"/>
      <c r="BQ53" s="11"/>
      <c r="BR53" s="70"/>
      <c r="BS53" s="13"/>
    </row>
    <row r="54" spans="1:71" ht="16.5" thickBot="1" x14ac:dyDescent="0.3">
      <c r="A54" s="137" t="s">
        <v>31</v>
      </c>
      <c r="B54" s="138"/>
      <c r="C54" s="138"/>
      <c r="D54" s="138"/>
      <c r="E54" s="138"/>
      <c r="F54" s="138"/>
      <c r="G54" s="138"/>
      <c r="H54" s="138"/>
      <c r="I54" s="138"/>
      <c r="J54" s="80">
        <f>J20+J24+J28+J34+J37+J40+J43+J48+J52</f>
        <v>0</v>
      </c>
      <c r="K54" s="26"/>
      <c r="M54" s="137" t="s">
        <v>31</v>
      </c>
      <c r="N54" s="138"/>
      <c r="O54" s="138"/>
      <c r="P54" s="138"/>
      <c r="Q54" s="138"/>
      <c r="R54" s="138"/>
      <c r="S54" s="138"/>
      <c r="T54" s="138"/>
      <c r="U54" s="138"/>
      <c r="V54" s="54">
        <f>V20+V24+V28+V34+V37+V40+V43+V48+V52</f>
        <v>0</v>
      </c>
      <c r="W54" s="26"/>
      <c r="Y54" s="137" t="s">
        <v>31</v>
      </c>
      <c r="Z54" s="138"/>
      <c r="AA54" s="138"/>
      <c r="AB54" s="138"/>
      <c r="AC54" s="138"/>
      <c r="AD54" s="138"/>
      <c r="AE54" s="138"/>
      <c r="AF54" s="138"/>
      <c r="AG54" s="138"/>
      <c r="AH54" s="54">
        <f>AH20+AH24+AH28+AH34+AH37+AH40+AH43+AH48+AH52</f>
        <v>0</v>
      </c>
      <c r="AI54" s="26"/>
      <c r="AK54" s="137" t="s">
        <v>31</v>
      </c>
      <c r="AL54" s="138"/>
      <c r="AM54" s="138"/>
      <c r="AN54" s="138"/>
      <c r="AO54" s="138"/>
      <c r="AP54" s="138"/>
      <c r="AQ54" s="138"/>
      <c r="AR54" s="138"/>
      <c r="AS54" s="138"/>
      <c r="AT54" s="54">
        <f>AT20+AT24+AT28+AT34+AT37+AT40+AT43+AT48+AT52</f>
        <v>0</v>
      </c>
      <c r="AU54" s="26"/>
      <c r="AW54" s="137" t="s">
        <v>31</v>
      </c>
      <c r="AX54" s="138"/>
      <c r="AY54" s="138"/>
      <c r="AZ54" s="138"/>
      <c r="BA54" s="138"/>
      <c r="BB54" s="138"/>
      <c r="BC54" s="138"/>
      <c r="BD54" s="138"/>
      <c r="BE54" s="138"/>
      <c r="BF54" s="54">
        <f>BF20+BF24+BF28+BF34+BF37+BF40+BF43+BF48+BF52</f>
        <v>0</v>
      </c>
      <c r="BG54" s="26"/>
      <c r="BI54" s="137" t="s">
        <v>31</v>
      </c>
      <c r="BJ54" s="138"/>
      <c r="BK54" s="138"/>
      <c r="BL54" s="138"/>
      <c r="BM54" s="138"/>
      <c r="BN54" s="138"/>
      <c r="BO54" s="138"/>
      <c r="BP54" s="138"/>
      <c r="BQ54" s="138"/>
      <c r="BR54" s="54">
        <f>BR20+BR24+BR28+BR34+BR37+BR40+BR43+BR48+BR52</f>
        <v>0</v>
      </c>
      <c r="BS54" s="26"/>
    </row>
    <row r="55" spans="1:71" ht="15.75" thickBot="1" x14ac:dyDescent="0.3">
      <c r="A55" s="49"/>
      <c r="B55" s="3"/>
      <c r="C55" s="11"/>
      <c r="D55" s="11"/>
      <c r="E55" s="11"/>
      <c r="F55" s="11"/>
      <c r="G55" s="11"/>
      <c r="H55" s="11"/>
      <c r="I55" s="11"/>
      <c r="J55" s="71"/>
      <c r="K55" s="13"/>
      <c r="M55" s="49"/>
      <c r="N55" s="3"/>
      <c r="O55" s="11"/>
      <c r="P55" s="11"/>
      <c r="Q55" s="11"/>
      <c r="R55" s="11"/>
      <c r="S55" s="11"/>
      <c r="T55" s="11"/>
      <c r="U55" s="11"/>
      <c r="V55" s="71"/>
      <c r="W55" s="13"/>
      <c r="Y55" s="49"/>
      <c r="Z55" s="3"/>
      <c r="AA55" s="11"/>
      <c r="AB55" s="11"/>
      <c r="AC55" s="11"/>
      <c r="AD55" s="11"/>
      <c r="AE55" s="11"/>
      <c r="AF55" s="11"/>
      <c r="AG55" s="11"/>
      <c r="AH55" s="71"/>
      <c r="AI55" s="13"/>
      <c r="AK55" s="49"/>
      <c r="AL55" s="3"/>
      <c r="AM55" s="11"/>
      <c r="AN55" s="11"/>
      <c r="AO55" s="11"/>
      <c r="AP55" s="11"/>
      <c r="AQ55" s="11"/>
      <c r="AR55" s="11"/>
      <c r="AS55" s="11"/>
      <c r="AT55" s="71"/>
      <c r="AU55" s="13"/>
      <c r="AW55" s="49"/>
      <c r="AX55" s="3"/>
      <c r="AY55" s="11"/>
      <c r="AZ55" s="11"/>
      <c r="BA55" s="11"/>
      <c r="BB55" s="11"/>
      <c r="BC55" s="11"/>
      <c r="BD55" s="11"/>
      <c r="BE55" s="11"/>
      <c r="BF55" s="71"/>
      <c r="BG55" s="13"/>
      <c r="BI55" s="49"/>
      <c r="BJ55" s="3"/>
      <c r="BK55" s="11"/>
      <c r="BL55" s="11"/>
      <c r="BM55" s="11"/>
      <c r="BN55" s="11"/>
      <c r="BO55" s="11"/>
      <c r="BP55" s="11"/>
      <c r="BQ55" s="11"/>
      <c r="BR55" s="71"/>
      <c r="BS55" s="13"/>
    </row>
    <row r="56" spans="1:71" x14ac:dyDescent="0.25">
      <c r="A56" s="119" t="s">
        <v>32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M56" s="119" t="s">
        <v>32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1"/>
      <c r="Y56" s="119" t="s">
        <v>32</v>
      </c>
      <c r="Z56" s="120"/>
      <c r="AA56" s="120"/>
      <c r="AB56" s="120"/>
      <c r="AC56" s="120"/>
      <c r="AD56" s="120"/>
      <c r="AE56" s="120"/>
      <c r="AF56" s="120"/>
      <c r="AG56" s="120"/>
      <c r="AH56" s="120"/>
      <c r="AI56" s="121"/>
      <c r="AK56" s="119" t="s">
        <v>32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21"/>
      <c r="AW56" s="119" t="s">
        <v>32</v>
      </c>
      <c r="AX56" s="120"/>
      <c r="AY56" s="120"/>
      <c r="AZ56" s="120"/>
      <c r="BA56" s="120"/>
      <c r="BB56" s="120"/>
      <c r="BC56" s="120"/>
      <c r="BD56" s="120"/>
      <c r="BE56" s="120"/>
      <c r="BF56" s="120"/>
      <c r="BG56" s="121"/>
      <c r="BI56" s="119" t="s">
        <v>32</v>
      </c>
      <c r="BJ56" s="120"/>
      <c r="BK56" s="120"/>
      <c r="BL56" s="120"/>
      <c r="BM56" s="120"/>
      <c r="BN56" s="120"/>
      <c r="BO56" s="120"/>
      <c r="BP56" s="120"/>
      <c r="BQ56" s="120"/>
      <c r="BR56" s="120"/>
      <c r="BS56" s="121"/>
    </row>
    <row r="57" spans="1:71" x14ac:dyDescent="0.25">
      <c r="A57" s="47" t="s">
        <v>59</v>
      </c>
      <c r="B57" s="48">
        <v>0</v>
      </c>
      <c r="C57" s="37" t="s">
        <v>13</v>
      </c>
      <c r="D57" s="11"/>
      <c r="E57" s="11"/>
      <c r="F57" s="11"/>
      <c r="G57" s="11"/>
      <c r="H57" s="11"/>
      <c r="I57" s="11"/>
      <c r="J57" s="13"/>
      <c r="K57" s="13"/>
      <c r="M57" s="47" t="str">
        <f>A57</f>
        <v>SubK #1 - Direct Costs</v>
      </c>
      <c r="N57" s="48">
        <v>0</v>
      </c>
      <c r="O57" s="37" t="s">
        <v>13</v>
      </c>
      <c r="P57" s="11"/>
      <c r="Q57" s="11"/>
      <c r="R57" s="11"/>
      <c r="S57" s="11"/>
      <c r="T57" s="11"/>
      <c r="U57" s="11"/>
      <c r="V57" s="13"/>
      <c r="W57" s="13"/>
      <c r="Y57" s="47" t="str">
        <f>M57</f>
        <v>SubK #1 - Direct Costs</v>
      </c>
      <c r="Z57" s="48">
        <v>0</v>
      </c>
      <c r="AA57" s="37" t="s">
        <v>13</v>
      </c>
      <c r="AB57" s="11"/>
      <c r="AC57" s="11"/>
      <c r="AD57" s="11"/>
      <c r="AE57" s="11"/>
      <c r="AF57" s="11"/>
      <c r="AG57" s="11"/>
      <c r="AH57" s="13"/>
      <c r="AI57" s="13"/>
      <c r="AK57" s="47" t="str">
        <f>Y57</f>
        <v>SubK #1 - Direct Costs</v>
      </c>
      <c r="AL57" s="48">
        <v>0</v>
      </c>
      <c r="AM57" s="37" t="s">
        <v>13</v>
      </c>
      <c r="AN57" s="11"/>
      <c r="AO57" s="11"/>
      <c r="AP57" s="11"/>
      <c r="AQ57" s="11"/>
      <c r="AR57" s="11"/>
      <c r="AS57" s="11"/>
      <c r="AT57" s="13"/>
      <c r="AU57" s="13"/>
      <c r="AW57" s="47" t="str">
        <f>AK57</f>
        <v>SubK #1 - Direct Costs</v>
      </c>
      <c r="AX57" s="48">
        <v>0</v>
      </c>
      <c r="AY57" s="37" t="s">
        <v>13</v>
      </c>
      <c r="AZ57" s="11"/>
      <c r="BA57" s="11"/>
      <c r="BB57" s="11"/>
      <c r="BC57" s="11"/>
      <c r="BD57" s="11"/>
      <c r="BE57" s="11"/>
      <c r="BF57" s="13"/>
      <c r="BG57" s="13"/>
      <c r="BI57" s="47" t="str">
        <f>AW57</f>
        <v>SubK #1 - Direct Costs</v>
      </c>
      <c r="BJ57" s="48">
        <f>B57+N57+Z57+AL57+AX57</f>
        <v>0</v>
      </c>
      <c r="BK57" s="37" t="s">
        <v>13</v>
      </c>
      <c r="BL57" s="11"/>
      <c r="BM57" s="11"/>
      <c r="BN57" s="11"/>
      <c r="BO57" s="11"/>
      <c r="BP57" s="11"/>
      <c r="BQ57" s="11"/>
      <c r="BR57" s="13"/>
      <c r="BS57" s="13"/>
    </row>
    <row r="58" spans="1:71" x14ac:dyDescent="0.25">
      <c r="A58" s="38" t="s">
        <v>60</v>
      </c>
      <c r="B58" s="29">
        <v>0</v>
      </c>
      <c r="C58" s="37"/>
      <c r="D58" s="150" t="s">
        <v>48</v>
      </c>
      <c r="E58" s="150"/>
      <c r="F58" s="150"/>
      <c r="G58" s="150"/>
      <c r="H58" s="150"/>
      <c r="I58" s="150"/>
      <c r="J58" s="13"/>
      <c r="K58" s="13"/>
      <c r="M58" s="38" t="str">
        <f>A58</f>
        <v>SubK #1 - Indirect Costs</v>
      </c>
      <c r="N58" s="29">
        <v>0</v>
      </c>
      <c r="O58" s="37"/>
      <c r="P58" s="11"/>
      <c r="Q58" s="11"/>
      <c r="R58" s="11"/>
      <c r="S58" s="11"/>
      <c r="T58" s="11"/>
      <c r="U58" s="11"/>
      <c r="V58" s="13"/>
      <c r="W58" s="13"/>
      <c r="Y58" s="38" t="str">
        <f>M58</f>
        <v>SubK #1 - Indirect Costs</v>
      </c>
      <c r="Z58" s="29">
        <v>0</v>
      </c>
      <c r="AA58" s="37"/>
      <c r="AB58" s="11"/>
      <c r="AC58" s="11"/>
      <c r="AD58" s="11"/>
      <c r="AE58" s="11"/>
      <c r="AF58" s="11"/>
      <c r="AG58" s="11"/>
      <c r="AH58" s="13"/>
      <c r="AI58" s="13"/>
      <c r="AK58" s="38" t="str">
        <f>Y58</f>
        <v>SubK #1 - Indirect Costs</v>
      </c>
      <c r="AL58" s="29">
        <v>0</v>
      </c>
      <c r="AM58" s="37"/>
      <c r="AN58" s="11"/>
      <c r="AO58" s="11"/>
      <c r="AP58" s="11"/>
      <c r="AQ58" s="11"/>
      <c r="AR58" s="11"/>
      <c r="AS58" s="11"/>
      <c r="AT58" s="13"/>
      <c r="AU58" s="13"/>
      <c r="AW58" s="38" t="str">
        <f>AK58</f>
        <v>SubK #1 - Indirect Costs</v>
      </c>
      <c r="AX58" s="29">
        <v>0</v>
      </c>
      <c r="AY58" s="37"/>
      <c r="AZ58" s="11"/>
      <c r="BA58" s="11"/>
      <c r="BB58" s="11"/>
      <c r="BC58" s="11"/>
      <c r="BD58" s="11"/>
      <c r="BE58" s="11"/>
      <c r="BF58" s="13"/>
      <c r="BG58" s="13"/>
      <c r="BI58" s="38" t="str">
        <f>AW58</f>
        <v>SubK #1 - Indirect Costs</v>
      </c>
      <c r="BJ58" s="48">
        <f t="shared" ref="BJ58:BJ60" si="55">B58+N58+Z58+AL58+AX58</f>
        <v>0</v>
      </c>
      <c r="BK58" s="37"/>
      <c r="BL58" s="11"/>
      <c r="BM58" s="11"/>
      <c r="BN58" s="11"/>
      <c r="BO58" s="11"/>
      <c r="BP58" s="11"/>
      <c r="BQ58" s="11"/>
      <c r="BR58" s="13"/>
      <c r="BS58" s="13"/>
    </row>
    <row r="59" spans="1:71" x14ac:dyDescent="0.25">
      <c r="A59" s="38" t="s">
        <v>61</v>
      </c>
      <c r="B59" s="29">
        <v>0</v>
      </c>
      <c r="C59" s="37" t="s">
        <v>13</v>
      </c>
      <c r="D59" s="150" t="s">
        <v>49</v>
      </c>
      <c r="E59" s="150"/>
      <c r="F59" s="150"/>
      <c r="G59" s="150"/>
      <c r="H59" s="150"/>
      <c r="I59" s="150"/>
      <c r="J59" s="13"/>
      <c r="K59" s="13"/>
      <c r="M59" s="38" t="str">
        <f>A59</f>
        <v>SubK #2 - Direct Costs</v>
      </c>
      <c r="N59" s="29">
        <v>0</v>
      </c>
      <c r="O59" s="37" t="s">
        <v>13</v>
      </c>
      <c r="P59" s="11"/>
      <c r="Q59" s="11"/>
      <c r="R59" s="11"/>
      <c r="S59" s="11"/>
      <c r="T59" s="11"/>
      <c r="U59" s="11"/>
      <c r="V59" s="13"/>
      <c r="W59" s="13"/>
      <c r="Y59" s="38" t="str">
        <f>M59</f>
        <v>SubK #2 - Direct Costs</v>
      </c>
      <c r="Z59" s="29">
        <v>0</v>
      </c>
      <c r="AA59" s="37" t="s">
        <v>13</v>
      </c>
      <c r="AB59" s="11"/>
      <c r="AC59" s="11"/>
      <c r="AD59" s="11"/>
      <c r="AE59" s="11"/>
      <c r="AF59" s="11"/>
      <c r="AG59" s="11"/>
      <c r="AH59" s="13"/>
      <c r="AI59" s="13"/>
      <c r="AK59" s="38" t="str">
        <f>Y59</f>
        <v>SubK #2 - Direct Costs</v>
      </c>
      <c r="AL59" s="29">
        <v>0</v>
      </c>
      <c r="AM59" s="37" t="s">
        <v>13</v>
      </c>
      <c r="AN59" s="11"/>
      <c r="AO59" s="11"/>
      <c r="AP59" s="11"/>
      <c r="AQ59" s="11"/>
      <c r="AR59" s="11"/>
      <c r="AS59" s="11"/>
      <c r="AT59" s="13"/>
      <c r="AU59" s="13"/>
      <c r="AW59" s="38" t="str">
        <f>AK59</f>
        <v>SubK #2 - Direct Costs</v>
      </c>
      <c r="AX59" s="29">
        <v>0</v>
      </c>
      <c r="AY59" s="37" t="s">
        <v>13</v>
      </c>
      <c r="AZ59" s="11"/>
      <c r="BA59" s="11"/>
      <c r="BB59" s="11"/>
      <c r="BC59" s="11"/>
      <c r="BD59" s="11"/>
      <c r="BE59" s="11"/>
      <c r="BF59" s="13"/>
      <c r="BG59" s="13"/>
      <c r="BI59" s="38" t="str">
        <f>AW59</f>
        <v>SubK #2 - Direct Costs</v>
      </c>
      <c r="BJ59" s="48">
        <f t="shared" si="55"/>
        <v>0</v>
      </c>
      <c r="BK59" s="37" t="s">
        <v>13</v>
      </c>
      <c r="BL59" s="11"/>
      <c r="BM59" s="11"/>
      <c r="BN59" s="11"/>
      <c r="BO59" s="11"/>
      <c r="BP59" s="11"/>
      <c r="BQ59" s="11"/>
      <c r="BR59" s="13"/>
      <c r="BS59" s="13"/>
    </row>
    <row r="60" spans="1:71" ht="15.75" thickBot="1" x14ac:dyDescent="0.3">
      <c r="A60" s="50" t="s">
        <v>62</v>
      </c>
      <c r="B60" s="51">
        <v>0</v>
      </c>
      <c r="C60" s="52"/>
      <c r="D60" s="7"/>
      <c r="E60" s="7"/>
      <c r="F60" s="7"/>
      <c r="G60" s="7"/>
      <c r="H60" s="7"/>
      <c r="I60" s="7"/>
      <c r="J60" s="74">
        <f>SUM(B57:B60)</f>
        <v>0</v>
      </c>
      <c r="K60" s="13">
        <v>533000</v>
      </c>
      <c r="M60" s="50" t="str">
        <f>A60</f>
        <v>SubK #2 - Indirect Costs</v>
      </c>
      <c r="N60" s="51">
        <v>0</v>
      </c>
      <c r="O60" s="52"/>
      <c r="P60" s="7"/>
      <c r="Q60" s="7"/>
      <c r="R60" s="7"/>
      <c r="S60" s="7"/>
      <c r="T60" s="7"/>
      <c r="U60" s="7"/>
      <c r="V60" s="67">
        <f>SUM(N57:N60)</f>
        <v>0</v>
      </c>
      <c r="W60" s="13">
        <v>533000</v>
      </c>
      <c r="Y60" s="50" t="str">
        <f>M60</f>
        <v>SubK #2 - Indirect Costs</v>
      </c>
      <c r="Z60" s="51">
        <v>0</v>
      </c>
      <c r="AA60" s="52"/>
      <c r="AB60" s="7"/>
      <c r="AC60" s="7"/>
      <c r="AD60" s="7"/>
      <c r="AE60" s="7"/>
      <c r="AF60" s="7"/>
      <c r="AG60" s="7"/>
      <c r="AH60" s="67">
        <f>SUM(Z57:Z60)</f>
        <v>0</v>
      </c>
      <c r="AI60" s="13">
        <v>533000</v>
      </c>
      <c r="AK60" s="50" t="str">
        <f>Y60</f>
        <v>SubK #2 - Indirect Costs</v>
      </c>
      <c r="AL60" s="51">
        <v>0</v>
      </c>
      <c r="AM60" s="52"/>
      <c r="AN60" s="7"/>
      <c r="AO60" s="7"/>
      <c r="AP60" s="7"/>
      <c r="AQ60" s="7"/>
      <c r="AR60" s="7"/>
      <c r="AS60" s="7"/>
      <c r="AT60" s="67">
        <f>SUM(AL57:AL60)</f>
        <v>0</v>
      </c>
      <c r="AU60" s="13">
        <v>533000</v>
      </c>
      <c r="AW60" s="50" t="str">
        <f>AK60</f>
        <v>SubK #2 - Indirect Costs</v>
      </c>
      <c r="AX60" s="51">
        <v>0</v>
      </c>
      <c r="AY60" s="52"/>
      <c r="AZ60" s="7"/>
      <c r="BA60" s="7"/>
      <c r="BB60" s="7"/>
      <c r="BC60" s="7"/>
      <c r="BD60" s="7"/>
      <c r="BE60" s="7"/>
      <c r="BF60" s="67">
        <f>SUM(AX57:AX60)</f>
        <v>0</v>
      </c>
      <c r="BG60" s="13">
        <v>533000</v>
      </c>
      <c r="BI60" s="50" t="str">
        <f>AW60</f>
        <v>SubK #2 - Indirect Costs</v>
      </c>
      <c r="BJ60" s="48">
        <f t="shared" si="55"/>
        <v>0</v>
      </c>
      <c r="BK60" s="52"/>
      <c r="BL60" s="7"/>
      <c r="BM60" s="7"/>
      <c r="BN60" s="7"/>
      <c r="BO60" s="7"/>
      <c r="BP60" s="7"/>
      <c r="BQ60" s="7"/>
      <c r="BR60" s="67">
        <f>J60+V60+AH60+AT60+BF60</f>
        <v>0</v>
      </c>
      <c r="BS60" s="13">
        <v>533000</v>
      </c>
    </row>
    <row r="61" spans="1:71" ht="15.75" thickBot="1" x14ac:dyDescent="0.3">
      <c r="A61" s="33"/>
      <c r="B61" s="12"/>
      <c r="C61" s="37"/>
      <c r="D61" s="11"/>
      <c r="E61" s="11"/>
      <c r="F61" s="11"/>
      <c r="G61" s="11"/>
      <c r="H61" s="11"/>
      <c r="I61" s="11"/>
      <c r="J61" s="70"/>
      <c r="K61" s="17"/>
      <c r="M61" s="33"/>
      <c r="N61" s="12"/>
      <c r="O61" s="37"/>
      <c r="P61" s="11"/>
      <c r="Q61" s="11"/>
      <c r="R61" s="11"/>
      <c r="S61" s="11"/>
      <c r="T61" s="11"/>
      <c r="U61" s="11"/>
      <c r="V61" s="70"/>
      <c r="W61" s="17"/>
      <c r="Y61" s="33"/>
      <c r="Z61" s="12"/>
      <c r="AA61" s="37"/>
      <c r="AB61" s="11"/>
      <c r="AC61" s="11"/>
      <c r="AD61" s="11"/>
      <c r="AE61" s="11"/>
      <c r="AF61" s="11"/>
      <c r="AG61" s="11"/>
      <c r="AH61" s="70"/>
      <c r="AI61" s="17"/>
      <c r="AK61" s="33"/>
      <c r="AL61" s="12"/>
      <c r="AM61" s="37"/>
      <c r="AN61" s="11"/>
      <c r="AO61" s="11"/>
      <c r="AP61" s="11"/>
      <c r="AQ61" s="11"/>
      <c r="AR61" s="11"/>
      <c r="AS61" s="11"/>
      <c r="AT61" s="70"/>
      <c r="AU61" s="17"/>
      <c r="AW61" s="33"/>
      <c r="AX61" s="12"/>
      <c r="AY61" s="37"/>
      <c r="AZ61" s="11"/>
      <c r="BA61" s="11"/>
      <c r="BB61" s="11"/>
      <c r="BC61" s="11"/>
      <c r="BD61" s="11"/>
      <c r="BE61" s="11"/>
      <c r="BF61" s="70"/>
      <c r="BG61" s="17"/>
      <c r="BI61" s="33"/>
      <c r="BJ61" s="12"/>
      <c r="BK61" s="37"/>
      <c r="BL61" s="11"/>
      <c r="BM61" s="11"/>
      <c r="BN61" s="11"/>
      <c r="BO61" s="11"/>
      <c r="BP61" s="11"/>
      <c r="BQ61" s="11"/>
      <c r="BR61" s="70"/>
      <c r="BS61" s="17"/>
    </row>
    <row r="62" spans="1:71" ht="16.5" thickBot="1" x14ac:dyDescent="0.3">
      <c r="A62" s="139" t="s">
        <v>33</v>
      </c>
      <c r="B62" s="140"/>
      <c r="C62" s="140"/>
      <c r="D62" s="140"/>
      <c r="E62" s="140"/>
      <c r="F62" s="140"/>
      <c r="G62" s="140"/>
      <c r="H62" s="140"/>
      <c r="I62" s="140"/>
      <c r="J62" s="81">
        <f>J54+J60</f>
        <v>0</v>
      </c>
      <c r="K62" s="26"/>
      <c r="M62" s="139" t="s">
        <v>33</v>
      </c>
      <c r="N62" s="140"/>
      <c r="O62" s="140"/>
      <c r="P62" s="140"/>
      <c r="Q62" s="140"/>
      <c r="R62" s="140"/>
      <c r="S62" s="140"/>
      <c r="T62" s="140"/>
      <c r="U62" s="140"/>
      <c r="V62" s="72">
        <f>V54+V60</f>
        <v>0</v>
      </c>
      <c r="W62" s="26"/>
      <c r="Y62" s="139" t="s">
        <v>33</v>
      </c>
      <c r="Z62" s="140"/>
      <c r="AA62" s="140"/>
      <c r="AB62" s="140"/>
      <c r="AC62" s="140"/>
      <c r="AD62" s="140"/>
      <c r="AE62" s="140"/>
      <c r="AF62" s="140"/>
      <c r="AG62" s="140"/>
      <c r="AH62" s="72">
        <f>AH54+AH60</f>
        <v>0</v>
      </c>
      <c r="AI62" s="26"/>
      <c r="AK62" s="139" t="s">
        <v>33</v>
      </c>
      <c r="AL62" s="140"/>
      <c r="AM62" s="140"/>
      <c r="AN62" s="140"/>
      <c r="AO62" s="140"/>
      <c r="AP62" s="140"/>
      <c r="AQ62" s="140"/>
      <c r="AR62" s="140"/>
      <c r="AS62" s="140"/>
      <c r="AT62" s="72">
        <f>AT54+AT60</f>
        <v>0</v>
      </c>
      <c r="AU62" s="26"/>
      <c r="AW62" s="139" t="s">
        <v>33</v>
      </c>
      <c r="AX62" s="140"/>
      <c r="AY62" s="140"/>
      <c r="AZ62" s="140"/>
      <c r="BA62" s="140"/>
      <c r="BB62" s="140"/>
      <c r="BC62" s="140"/>
      <c r="BD62" s="140"/>
      <c r="BE62" s="140"/>
      <c r="BF62" s="72">
        <f>BF54+BF60</f>
        <v>0</v>
      </c>
      <c r="BG62" s="26"/>
      <c r="BI62" s="139" t="s">
        <v>33</v>
      </c>
      <c r="BJ62" s="140"/>
      <c r="BK62" s="140"/>
      <c r="BL62" s="140"/>
      <c r="BM62" s="140"/>
      <c r="BN62" s="140"/>
      <c r="BO62" s="140"/>
      <c r="BP62" s="140"/>
      <c r="BQ62" s="140"/>
      <c r="BR62" s="72">
        <f>BR54+BR60</f>
        <v>0</v>
      </c>
      <c r="BS62" s="26"/>
    </row>
    <row r="63" spans="1:71" s="25" customFormat="1" ht="16.5" thickBot="1" x14ac:dyDescent="0.3">
      <c r="A63" s="55"/>
      <c r="B63" s="56"/>
      <c r="C63" s="56"/>
      <c r="D63" s="56"/>
      <c r="E63" s="56"/>
      <c r="F63" s="56"/>
      <c r="G63" s="56"/>
      <c r="H63" s="56"/>
      <c r="I63" s="56"/>
      <c r="J63" s="73"/>
      <c r="K63" s="57"/>
      <c r="M63" s="55"/>
      <c r="N63" s="56"/>
      <c r="O63" s="56"/>
      <c r="P63" s="56"/>
      <c r="Q63" s="56"/>
      <c r="R63" s="56"/>
      <c r="S63" s="56"/>
      <c r="T63" s="56"/>
      <c r="U63" s="56"/>
      <c r="V63" s="73"/>
      <c r="W63" s="57"/>
      <c r="Y63" s="55"/>
      <c r="Z63" s="56"/>
      <c r="AA63" s="56"/>
      <c r="AB63" s="56"/>
      <c r="AC63" s="56"/>
      <c r="AD63" s="56"/>
      <c r="AE63" s="56"/>
      <c r="AF63" s="56"/>
      <c r="AG63" s="56"/>
      <c r="AH63" s="73"/>
      <c r="AI63" s="57"/>
      <c r="AK63" s="55"/>
      <c r="AL63" s="56"/>
      <c r="AM63" s="56"/>
      <c r="AN63" s="56"/>
      <c r="AO63" s="56"/>
      <c r="AP63" s="56"/>
      <c r="AQ63" s="56"/>
      <c r="AR63" s="56"/>
      <c r="AS63" s="56"/>
      <c r="AT63" s="73"/>
      <c r="AU63" s="57"/>
      <c r="AW63" s="55"/>
      <c r="AX63" s="56"/>
      <c r="AY63" s="56"/>
      <c r="AZ63" s="56"/>
      <c r="BA63" s="56"/>
      <c r="BB63" s="56"/>
      <c r="BC63" s="56"/>
      <c r="BD63" s="56"/>
      <c r="BE63" s="56"/>
      <c r="BF63" s="73"/>
      <c r="BG63" s="57"/>
      <c r="BI63" s="55"/>
      <c r="BJ63" s="56"/>
      <c r="BK63" s="56"/>
      <c r="BL63" s="56"/>
      <c r="BM63" s="56"/>
      <c r="BN63" s="56"/>
      <c r="BO63" s="56"/>
      <c r="BP63" s="56"/>
      <c r="BQ63" s="56"/>
      <c r="BR63" s="73"/>
      <c r="BS63" s="57"/>
    </row>
    <row r="64" spans="1:71" x14ac:dyDescent="0.25">
      <c r="A64" s="119" t="s">
        <v>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1"/>
      <c r="M64" s="119" t="s">
        <v>38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1"/>
      <c r="Y64" s="119" t="s">
        <v>38</v>
      </c>
      <c r="Z64" s="120"/>
      <c r="AA64" s="120"/>
      <c r="AB64" s="120"/>
      <c r="AC64" s="120"/>
      <c r="AD64" s="120"/>
      <c r="AE64" s="120"/>
      <c r="AF64" s="120"/>
      <c r="AG64" s="120"/>
      <c r="AH64" s="120"/>
      <c r="AI64" s="121"/>
      <c r="AK64" s="119" t="s">
        <v>38</v>
      </c>
      <c r="AL64" s="120"/>
      <c r="AM64" s="120"/>
      <c r="AN64" s="120"/>
      <c r="AO64" s="120"/>
      <c r="AP64" s="120"/>
      <c r="AQ64" s="120"/>
      <c r="AR64" s="120"/>
      <c r="AS64" s="120"/>
      <c r="AT64" s="120"/>
      <c r="AU64" s="121"/>
      <c r="AW64" s="119" t="s">
        <v>38</v>
      </c>
      <c r="AX64" s="120"/>
      <c r="AY64" s="120"/>
      <c r="AZ64" s="120"/>
      <c r="BA64" s="120"/>
      <c r="BB64" s="120"/>
      <c r="BC64" s="120"/>
      <c r="BD64" s="120"/>
      <c r="BE64" s="120"/>
      <c r="BF64" s="120"/>
      <c r="BG64" s="121"/>
      <c r="BI64" s="119" t="s">
        <v>38</v>
      </c>
      <c r="BJ64" s="120"/>
      <c r="BK64" s="120"/>
      <c r="BL64" s="120"/>
      <c r="BM64" s="120"/>
      <c r="BN64" s="120"/>
      <c r="BO64" s="120"/>
      <c r="BP64" s="120"/>
      <c r="BQ64" s="120"/>
      <c r="BR64" s="120"/>
      <c r="BS64" s="121"/>
    </row>
    <row r="65" spans="1:71" ht="15.75" thickBot="1" x14ac:dyDescent="0.3">
      <c r="A65" s="47" t="s">
        <v>34</v>
      </c>
      <c r="B65" s="83">
        <f>J62-J28-J40-J52-J60-J43+C65+D65</f>
        <v>0</v>
      </c>
      <c r="C65" s="63">
        <f>IF((B57+B58)&gt;25000, (25000), (B57+B58))</f>
        <v>0</v>
      </c>
      <c r="D65" s="64">
        <f>IF((B59+B60)&gt;25000, (25000), (B59+B60))</f>
        <v>0</v>
      </c>
      <c r="E65" s="11"/>
      <c r="F65" s="11"/>
      <c r="G65" s="11"/>
      <c r="H65" s="11"/>
      <c r="I65" s="11"/>
      <c r="J65" s="16"/>
      <c r="K65" s="13"/>
      <c r="M65" s="47" t="s">
        <v>34</v>
      </c>
      <c r="N65" s="48">
        <f>V62-V28-V40-V52-V60-V43+O65+P65</f>
        <v>0</v>
      </c>
      <c r="O65" s="63">
        <f>IF((B57+B58)&gt;25000, (0), (IF((B57+B58+N57+N58)&gt;25000, (25000-(C65)), (N57+N58))))</f>
        <v>0</v>
      </c>
      <c r="P65" s="64">
        <f>IF((N59+N60)&gt;25000, (0), (IF((B59+B60+N59+N60)&gt;25000, (25000-(D65)), (N59+N60))))</f>
        <v>0</v>
      </c>
      <c r="Q65" s="11"/>
      <c r="R65" s="11"/>
      <c r="S65" s="11"/>
      <c r="T65" s="11"/>
      <c r="U65" s="11"/>
      <c r="V65" s="16"/>
      <c r="W65" s="13"/>
      <c r="Y65" s="47" t="s">
        <v>34</v>
      </c>
      <c r="Z65" s="48">
        <f>AH62-AH28-AH40-AH52-AH60-AH43+AA65+AB65</f>
        <v>0</v>
      </c>
      <c r="AA65" s="63">
        <f>IF((B57+B58+N57+N58)&gt;25000, (0), (IF((B57+B58+N57+N58+Z57+Z58)&gt;25000, (25000-(B57+B58+N57+N58)), (Z57+Z58))))</f>
        <v>0</v>
      </c>
      <c r="AB65" s="64">
        <f>IF((B59+B60+N59+N60)&gt;25000, (0), (IF((B59+B60+N59+N60+Z59+Z60)&gt;25000, (25000-(B59+B60+N59+N60)), (Z59+Z60))))</f>
        <v>0</v>
      </c>
      <c r="AC65" s="11"/>
      <c r="AD65" s="11"/>
      <c r="AE65" s="11"/>
      <c r="AF65" s="11"/>
      <c r="AG65" s="11"/>
      <c r="AH65" s="16"/>
      <c r="AI65" s="13"/>
      <c r="AK65" s="47" t="s">
        <v>34</v>
      </c>
      <c r="AL65" s="48">
        <f>AT62-AT28-AT40-AT52-AT60-AT43+AM65+AN65</f>
        <v>0</v>
      </c>
      <c r="AM65" s="63">
        <f>IF((B57+B58+N57+N58+Z57+Z58)&gt;25000, (0), (IF((B57+B58+N57+N58+Z57+Z58+AL57+AL58)&gt;25000, (25000-(B57+B58+N57+N58+Z57+Z58)), (AL57+AL58))))</f>
        <v>0</v>
      </c>
      <c r="AN65" s="64">
        <f>IF((B59+B60+N59+N60+Z59+Z60)&gt;25000, (0), (IF((B59+B60+N59+N60+Z59+Z60+AL59+AL60)&gt;25000, (25000-(B59+B60+N59+N60+Z59+Z60)), (AL59+AL60))))</f>
        <v>0</v>
      </c>
      <c r="AO65" s="11"/>
      <c r="AP65" s="11"/>
      <c r="AQ65" s="11"/>
      <c r="AR65" s="11"/>
      <c r="AS65" s="11"/>
      <c r="AT65" s="16"/>
      <c r="AU65" s="13"/>
      <c r="AW65" s="47" t="s">
        <v>34</v>
      </c>
      <c r="AX65" s="48">
        <f>BF62-BF28-BF40-BF52-BF60-BF43+AY65+AZ65</f>
        <v>0</v>
      </c>
      <c r="AY65" s="63">
        <f>IF((B57+B58+N57+N58+Z57+Z58+AL57+AL58)&gt;25000, (0), (IF((B57+B58+N57+N58+Z57+Z58+AL57+AL58+AX57+AX58)&gt;25000, (25000-(B57+B58+N57+N58+Z57+Z58+AL57+AL58)), (AX57+AX58))))</f>
        <v>0</v>
      </c>
      <c r="AZ65" s="64">
        <f>IF((B59+B60+N59+N60+Z59+Z60+AL59+AL60)&gt;25000, (0), (IF((B59+B60+N59+N60+Z59+Z60+AL59+AL60+AX59+AX60)&gt;25000, (25000-(B59+B60+N59+N60+Z59+Z60+AL59+AL60)), (AX59+AX60))))</f>
        <v>0</v>
      </c>
      <c r="BA65" s="11"/>
      <c r="BB65" s="11"/>
      <c r="BC65" s="11"/>
      <c r="BD65" s="11"/>
      <c r="BE65" s="11"/>
      <c r="BF65" s="16"/>
      <c r="BG65" s="13"/>
      <c r="BI65" s="47" t="s">
        <v>34</v>
      </c>
      <c r="BJ65" s="48">
        <f>B65+N65+Z65+AL65+AX65</f>
        <v>0</v>
      </c>
      <c r="BK65" s="93"/>
      <c r="BL65" s="94"/>
      <c r="BM65" s="11"/>
      <c r="BN65" s="11"/>
      <c r="BO65" s="92" t="s">
        <v>13</v>
      </c>
      <c r="BP65" s="11"/>
      <c r="BQ65" s="11"/>
      <c r="BR65" s="16"/>
      <c r="BS65" s="13"/>
    </row>
    <row r="66" spans="1:71" ht="15.75" thickBot="1" x14ac:dyDescent="0.3">
      <c r="A66" s="39" t="s">
        <v>35</v>
      </c>
      <c r="B66" s="30">
        <v>0.6</v>
      </c>
      <c r="C66" s="65">
        <f>C65</f>
        <v>0</v>
      </c>
      <c r="D66" s="66">
        <f>D65</f>
        <v>0</v>
      </c>
      <c r="E66" s="7"/>
      <c r="F66" s="7"/>
      <c r="G66" s="7"/>
      <c r="H66" s="7"/>
      <c r="I66" s="7"/>
      <c r="J66" s="78">
        <f>B66*B65</f>
        <v>0</v>
      </c>
      <c r="K66" s="10">
        <v>538000</v>
      </c>
      <c r="M66" s="39" t="s">
        <v>35</v>
      </c>
      <c r="N66" s="30">
        <v>0.61</v>
      </c>
      <c r="O66" s="65">
        <f>O65</f>
        <v>0</v>
      </c>
      <c r="P66" s="66">
        <f>P65</f>
        <v>0</v>
      </c>
      <c r="Q66" s="7"/>
      <c r="R66" s="7"/>
      <c r="S66" s="7"/>
      <c r="T66" s="7"/>
      <c r="U66" s="7"/>
      <c r="V66" s="68">
        <f>N66*N65</f>
        <v>0</v>
      </c>
      <c r="W66" s="10">
        <v>538000</v>
      </c>
      <c r="Y66" s="39" t="s">
        <v>35</v>
      </c>
      <c r="Z66" s="30">
        <v>0.61</v>
      </c>
      <c r="AA66" s="65">
        <f>AA65</f>
        <v>0</v>
      </c>
      <c r="AB66" s="66">
        <f>AB65</f>
        <v>0</v>
      </c>
      <c r="AC66" s="7"/>
      <c r="AD66" s="7"/>
      <c r="AE66" s="7"/>
      <c r="AF66" s="7"/>
      <c r="AG66" s="7"/>
      <c r="AH66" s="68">
        <f>Z66*Z65</f>
        <v>0</v>
      </c>
      <c r="AI66" s="10">
        <v>538000</v>
      </c>
      <c r="AK66" s="39" t="s">
        <v>35</v>
      </c>
      <c r="AL66" s="30">
        <v>0.61</v>
      </c>
      <c r="AM66" s="65">
        <f>AM65</f>
        <v>0</v>
      </c>
      <c r="AN66" s="66">
        <f>AN65</f>
        <v>0</v>
      </c>
      <c r="AO66" s="7"/>
      <c r="AP66" s="7"/>
      <c r="AQ66" s="7"/>
      <c r="AR66" s="7"/>
      <c r="AS66" s="7"/>
      <c r="AT66" s="68">
        <f>AL66*AL65</f>
        <v>0</v>
      </c>
      <c r="AU66" s="10">
        <v>538000</v>
      </c>
      <c r="AW66" s="39" t="s">
        <v>35</v>
      </c>
      <c r="AX66" s="30">
        <v>0.61</v>
      </c>
      <c r="AY66" s="65">
        <f>AY65</f>
        <v>0</v>
      </c>
      <c r="AZ66" s="66">
        <f>AZ65</f>
        <v>0</v>
      </c>
      <c r="BA66" s="7"/>
      <c r="BB66" s="7"/>
      <c r="BC66" s="7"/>
      <c r="BD66" s="7"/>
      <c r="BE66" s="7"/>
      <c r="BF66" s="68">
        <f>AX66*AX65</f>
        <v>0</v>
      </c>
      <c r="BG66" s="10">
        <v>538000</v>
      </c>
      <c r="BI66" s="39" t="s">
        <v>35</v>
      </c>
      <c r="BJ66" s="30">
        <v>0.61</v>
      </c>
      <c r="BK66" s="95"/>
      <c r="BL66" s="96"/>
      <c r="BM66" s="7"/>
      <c r="BN66" s="7"/>
      <c r="BO66" s="7"/>
      <c r="BP66" s="7"/>
      <c r="BQ66" s="7"/>
      <c r="BR66" s="68">
        <f>J66+V66+AH66+AT66+BF66</f>
        <v>0</v>
      </c>
      <c r="BS66" s="10">
        <v>538000</v>
      </c>
    </row>
    <row r="67" spans="1:71" ht="15.75" thickBot="1" x14ac:dyDescent="0.3">
      <c r="A67" s="53"/>
      <c r="B67" s="5"/>
      <c r="C67" s="11"/>
      <c r="D67" s="11"/>
      <c r="E67" s="11"/>
      <c r="F67" s="11"/>
      <c r="G67" s="11"/>
      <c r="H67" s="11"/>
      <c r="I67" s="11"/>
      <c r="J67" s="4"/>
      <c r="K67" s="13"/>
      <c r="M67" s="53"/>
      <c r="N67" s="5"/>
      <c r="O67" s="11"/>
      <c r="P67" s="11"/>
      <c r="Q67" s="11"/>
      <c r="R67" s="11"/>
      <c r="S67" s="11"/>
      <c r="T67" s="11"/>
      <c r="U67" s="11"/>
      <c r="V67" s="4"/>
      <c r="W67" s="13"/>
      <c r="Y67" s="53"/>
      <c r="Z67" s="5"/>
      <c r="AA67" s="11"/>
      <c r="AB67" s="11"/>
      <c r="AC67" s="11"/>
      <c r="AD67" s="11"/>
      <c r="AE67" s="11"/>
      <c r="AF67" s="11"/>
      <c r="AG67" s="11"/>
      <c r="AH67" s="4"/>
      <c r="AI67" s="13"/>
      <c r="AK67" s="53"/>
      <c r="AL67" s="5"/>
      <c r="AM67" s="11"/>
      <c r="AN67" s="11"/>
      <c r="AO67" s="11"/>
      <c r="AP67" s="11"/>
      <c r="AQ67" s="11"/>
      <c r="AR67" s="11"/>
      <c r="AS67" s="11"/>
      <c r="AT67" s="4"/>
      <c r="AU67" s="13"/>
      <c r="AW67" s="53"/>
      <c r="AX67" s="5"/>
      <c r="AY67" s="11"/>
      <c r="AZ67" s="11"/>
      <c r="BA67" s="11"/>
      <c r="BB67" s="11"/>
      <c r="BC67" s="11"/>
      <c r="BD67" s="11"/>
      <c r="BE67" s="11"/>
      <c r="BF67" s="4"/>
      <c r="BG67" s="13"/>
      <c r="BI67" s="53"/>
      <c r="BJ67" s="5"/>
      <c r="BK67" s="11"/>
      <c r="BL67" s="11"/>
      <c r="BM67" s="11"/>
      <c r="BN67" s="11"/>
      <c r="BO67" s="11"/>
      <c r="BP67" s="11"/>
      <c r="BQ67" s="11"/>
      <c r="BR67" s="4"/>
      <c r="BS67" s="13"/>
    </row>
    <row r="68" spans="1:71" s="60" customFormat="1" ht="17.25" customHeight="1" thickBot="1" x14ac:dyDescent="0.35">
      <c r="A68" s="141" t="s">
        <v>40</v>
      </c>
      <c r="B68" s="142"/>
      <c r="C68" s="142"/>
      <c r="D68" s="142"/>
      <c r="E68" s="142"/>
      <c r="F68" s="142"/>
      <c r="G68" s="142"/>
      <c r="H68" s="142"/>
      <c r="I68" s="142"/>
      <c r="J68" s="82">
        <f>J62+J66</f>
        <v>0</v>
      </c>
      <c r="K68" s="59"/>
      <c r="M68" s="141" t="s">
        <v>41</v>
      </c>
      <c r="N68" s="142"/>
      <c r="O68" s="142"/>
      <c r="P68" s="142"/>
      <c r="Q68" s="142"/>
      <c r="R68" s="142"/>
      <c r="S68" s="142"/>
      <c r="T68" s="142"/>
      <c r="U68" s="142"/>
      <c r="V68" s="58">
        <f>V62+V66</f>
        <v>0</v>
      </c>
      <c r="W68" s="59"/>
      <c r="Y68" s="141" t="s">
        <v>50</v>
      </c>
      <c r="Z68" s="142"/>
      <c r="AA68" s="142"/>
      <c r="AB68" s="142"/>
      <c r="AC68" s="142"/>
      <c r="AD68" s="142"/>
      <c r="AE68" s="142"/>
      <c r="AF68" s="142"/>
      <c r="AG68" s="142"/>
      <c r="AH68" s="58">
        <f>AH62+AH66</f>
        <v>0</v>
      </c>
      <c r="AI68" s="59"/>
      <c r="AK68" s="141" t="s">
        <v>51</v>
      </c>
      <c r="AL68" s="142"/>
      <c r="AM68" s="142"/>
      <c r="AN68" s="142"/>
      <c r="AO68" s="142"/>
      <c r="AP68" s="142"/>
      <c r="AQ68" s="142"/>
      <c r="AR68" s="142"/>
      <c r="AS68" s="142"/>
      <c r="AT68" s="58">
        <f>AT62+AT66</f>
        <v>0</v>
      </c>
      <c r="AU68" s="59"/>
      <c r="AW68" s="141" t="s">
        <v>55</v>
      </c>
      <c r="AX68" s="142"/>
      <c r="AY68" s="142"/>
      <c r="AZ68" s="142"/>
      <c r="BA68" s="142"/>
      <c r="BB68" s="142"/>
      <c r="BC68" s="142"/>
      <c r="BD68" s="142"/>
      <c r="BE68" s="142"/>
      <c r="BF68" s="58">
        <f>BF62+BF66</f>
        <v>0</v>
      </c>
      <c r="BG68" s="59"/>
      <c r="BI68" s="141" t="s">
        <v>57</v>
      </c>
      <c r="BJ68" s="142"/>
      <c r="BK68" s="142"/>
      <c r="BL68" s="142"/>
      <c r="BM68" s="142"/>
      <c r="BN68" s="142"/>
      <c r="BO68" s="142"/>
      <c r="BP68" s="142"/>
      <c r="BQ68" s="142"/>
      <c r="BR68" s="58">
        <f>BR62+BR66</f>
        <v>0</v>
      </c>
      <c r="BS68" s="59"/>
    </row>
    <row r="69" spans="1:71" ht="15.75" thickBot="1" x14ac:dyDescent="0.3">
      <c r="M69" s="53"/>
      <c r="N69" s="89"/>
      <c r="O69" s="89"/>
      <c r="P69" s="89"/>
      <c r="Q69" s="89"/>
      <c r="R69" s="89"/>
      <c r="S69" s="89"/>
      <c r="T69" s="89"/>
      <c r="U69" s="89"/>
      <c r="V69" s="89"/>
      <c r="W69" s="90"/>
      <c r="Y69" s="53"/>
      <c r="Z69" s="89"/>
      <c r="AA69" s="89"/>
      <c r="AB69" s="89"/>
      <c r="AC69" s="89"/>
      <c r="AD69" s="89"/>
      <c r="AE69" s="89"/>
      <c r="AF69" s="89"/>
      <c r="AG69" s="89"/>
      <c r="AH69" s="89"/>
      <c r="AI69" s="90"/>
      <c r="AK69" s="53"/>
      <c r="AL69" s="89"/>
      <c r="AM69" s="89"/>
      <c r="AN69" s="89"/>
      <c r="AO69" s="89"/>
      <c r="AP69" s="89"/>
      <c r="AQ69" s="89"/>
      <c r="AR69" s="89"/>
      <c r="AS69" s="89"/>
      <c r="AT69" s="89"/>
      <c r="AU69" s="90"/>
      <c r="AW69" s="53"/>
      <c r="AX69" s="89"/>
      <c r="AY69" s="89"/>
      <c r="AZ69" s="89"/>
      <c r="BA69" s="89"/>
      <c r="BB69" s="89"/>
      <c r="BC69" s="89"/>
      <c r="BD69" s="89"/>
      <c r="BE69" s="89"/>
      <c r="BF69" s="89"/>
      <c r="BG69" s="90"/>
      <c r="BI69" s="53"/>
      <c r="BJ69" s="89"/>
      <c r="BK69" s="89"/>
      <c r="BL69" s="89"/>
      <c r="BM69" s="89"/>
      <c r="BN69" s="89"/>
      <c r="BO69" s="89"/>
      <c r="BP69" s="89"/>
      <c r="BQ69" s="89"/>
      <c r="BR69" s="89"/>
      <c r="BS69" s="90"/>
    </row>
    <row r="70" spans="1:71" ht="19.5" thickBot="1" x14ac:dyDescent="0.35">
      <c r="M70" s="84" t="s">
        <v>52</v>
      </c>
      <c r="N70" s="85"/>
      <c r="O70" s="136" t="s">
        <v>42</v>
      </c>
      <c r="P70" s="136"/>
      <c r="Q70" s="86">
        <f>V62+J62</f>
        <v>0</v>
      </c>
      <c r="R70" s="85"/>
      <c r="S70" s="85" t="s">
        <v>43</v>
      </c>
      <c r="T70" s="86">
        <f>J66+V66</f>
        <v>0</v>
      </c>
      <c r="U70" s="85"/>
      <c r="V70" s="87">
        <f>Q70+T70</f>
        <v>0</v>
      </c>
      <c r="W70" s="88"/>
      <c r="Y70" s="84" t="s">
        <v>53</v>
      </c>
      <c r="Z70" s="85"/>
      <c r="AA70" s="136" t="s">
        <v>42</v>
      </c>
      <c r="AB70" s="136"/>
      <c r="AC70" s="86">
        <f>J62+V62+AH62</f>
        <v>0</v>
      </c>
      <c r="AD70" s="85"/>
      <c r="AE70" s="85" t="s">
        <v>43</v>
      </c>
      <c r="AF70" s="86">
        <f>J66+V66+AH66</f>
        <v>0</v>
      </c>
      <c r="AG70" s="85"/>
      <c r="AH70" s="87">
        <f>AC70+AF70</f>
        <v>0</v>
      </c>
      <c r="AI70" s="88"/>
      <c r="AK70" s="84" t="s">
        <v>54</v>
      </c>
      <c r="AL70" s="85"/>
      <c r="AM70" s="136" t="s">
        <v>42</v>
      </c>
      <c r="AN70" s="136"/>
      <c r="AO70" s="86">
        <f>J62+V62+AH62+AT62</f>
        <v>0</v>
      </c>
      <c r="AP70" s="85"/>
      <c r="AQ70" s="85" t="s">
        <v>43</v>
      </c>
      <c r="AR70" s="86">
        <f>J66+V66+AH66+AT66</f>
        <v>0</v>
      </c>
      <c r="AS70" s="85"/>
      <c r="AT70" s="87">
        <f>AO70+AR70</f>
        <v>0</v>
      </c>
      <c r="AU70" s="88"/>
      <c r="AW70" s="84" t="s">
        <v>56</v>
      </c>
      <c r="AX70" s="85"/>
      <c r="AY70" s="136" t="s">
        <v>42</v>
      </c>
      <c r="AZ70" s="136"/>
      <c r="BA70" s="86">
        <f>V62+J62+AH62+AT62+BF62</f>
        <v>0</v>
      </c>
      <c r="BB70" s="85"/>
      <c r="BC70" s="85" t="s">
        <v>43</v>
      </c>
      <c r="BD70" s="86">
        <f>J66+V66+AH66+AT66+BF66</f>
        <v>0</v>
      </c>
      <c r="BE70" s="85"/>
      <c r="BF70" s="87">
        <f>BA70+BD70</f>
        <v>0</v>
      </c>
      <c r="BG70" s="88"/>
      <c r="BI70" s="84"/>
      <c r="BJ70" s="85"/>
      <c r="BK70" s="136"/>
      <c r="BL70" s="136"/>
      <c r="BM70" s="86"/>
      <c r="BN70" s="85"/>
      <c r="BO70" s="85"/>
      <c r="BP70" s="86"/>
      <c r="BQ70" s="85"/>
      <c r="BR70" s="87"/>
      <c r="BS70" s="88"/>
    </row>
    <row r="72" spans="1:71" x14ac:dyDescent="0.25">
      <c r="M72" s="2" t="s">
        <v>13</v>
      </c>
    </row>
  </sheetData>
  <sheetProtection formatCells="0" formatColumns="0" formatRows="0" insertColumns="0" insertRows="0"/>
  <mergeCells count="211">
    <mergeCell ref="BK70:BL70"/>
    <mergeCell ref="A41:K41"/>
    <mergeCell ref="M41:W41"/>
    <mergeCell ref="Y41:AI41"/>
    <mergeCell ref="AK41:AU41"/>
    <mergeCell ref="AW41:BG41"/>
    <mergeCell ref="BI41:BS41"/>
    <mergeCell ref="BL47:BN47"/>
    <mergeCell ref="BL48:BN48"/>
    <mergeCell ref="BI49:BS49"/>
    <mergeCell ref="BI54:BQ54"/>
    <mergeCell ref="BI56:BS56"/>
    <mergeCell ref="A68:I68"/>
    <mergeCell ref="A56:K56"/>
    <mergeCell ref="A54:I54"/>
    <mergeCell ref="A62:I62"/>
    <mergeCell ref="A64:K64"/>
    <mergeCell ref="D58:I58"/>
    <mergeCell ref="D59:I59"/>
    <mergeCell ref="M62:U62"/>
    <mergeCell ref="M64:W64"/>
    <mergeCell ref="BL46:BN46"/>
    <mergeCell ref="AY70:AZ70"/>
    <mergeCell ref="AW49:BG49"/>
    <mergeCell ref="BI62:BQ62"/>
    <mergeCell ref="BI64:BS64"/>
    <mergeCell ref="BI68:BQ68"/>
    <mergeCell ref="BI21:BR21"/>
    <mergeCell ref="BI22:BS22"/>
    <mergeCell ref="BL23:BN23"/>
    <mergeCell ref="BL24:BN24"/>
    <mergeCell ref="BI25:BS25"/>
    <mergeCell ref="BL39:BN39"/>
    <mergeCell ref="BL40:BN40"/>
    <mergeCell ref="BI44:BS44"/>
    <mergeCell ref="BL45:BN45"/>
    <mergeCell ref="A49:K49"/>
    <mergeCell ref="AK68:AS68"/>
    <mergeCell ref="AM70:AN70"/>
    <mergeCell ref="AW1:BG1"/>
    <mergeCell ref="AW3:BG3"/>
    <mergeCell ref="AW20:BB20"/>
    <mergeCell ref="AW21:BF21"/>
    <mergeCell ref="AW22:BG22"/>
    <mergeCell ref="AZ23:BB23"/>
    <mergeCell ref="AZ24:BB24"/>
    <mergeCell ref="AW25:BG25"/>
    <mergeCell ref="AW29:BG29"/>
    <mergeCell ref="AZ30:BB30"/>
    <mergeCell ref="AN47:AP47"/>
    <mergeCell ref="AN48:AP48"/>
    <mergeCell ref="AK49:AU49"/>
    <mergeCell ref="AK54:AS54"/>
    <mergeCell ref="AK56:AU56"/>
    <mergeCell ref="AK35:AU35"/>
    <mergeCell ref="AN36:AP36"/>
    <mergeCell ref="AN37:AP37"/>
    <mergeCell ref="AK38:AU38"/>
    <mergeCell ref="AZ34:BB34"/>
    <mergeCell ref="AW35:BG35"/>
    <mergeCell ref="Y2:AD2"/>
    <mergeCell ref="AE2:AH2"/>
    <mergeCell ref="AK2:AP2"/>
    <mergeCell ref="AQ2:AT2"/>
    <mergeCell ref="AK21:AT21"/>
    <mergeCell ref="A25:K25"/>
    <mergeCell ref="D23:F23"/>
    <mergeCell ref="D24:F24"/>
    <mergeCell ref="A22:K22"/>
    <mergeCell ref="A21:J21"/>
    <mergeCell ref="A3:K3"/>
    <mergeCell ref="G2:J2"/>
    <mergeCell ref="A2:F2"/>
    <mergeCell ref="M1:W1"/>
    <mergeCell ref="M3:W3"/>
    <mergeCell ref="M21:V21"/>
    <mergeCell ref="M2:R2"/>
    <mergeCell ref="S2:V2"/>
    <mergeCell ref="P47:R47"/>
    <mergeCell ref="P24:R24"/>
    <mergeCell ref="M25:W25"/>
    <mergeCell ref="M29:W29"/>
    <mergeCell ref="AB45:AD45"/>
    <mergeCell ref="P48:R48"/>
    <mergeCell ref="D46:F46"/>
    <mergeCell ref="D47:F47"/>
    <mergeCell ref="D48:F48"/>
    <mergeCell ref="A44:K44"/>
    <mergeCell ref="A35:K35"/>
    <mergeCell ref="D30:F30"/>
    <mergeCell ref="D31:F31"/>
    <mergeCell ref="D36:F36"/>
    <mergeCell ref="D37:F37"/>
    <mergeCell ref="A38:K38"/>
    <mergeCell ref="D39:F39"/>
    <mergeCell ref="D40:F40"/>
    <mergeCell ref="D45:F45"/>
    <mergeCell ref="P30:R30"/>
    <mergeCell ref="P31:R31"/>
    <mergeCell ref="M44:W44"/>
    <mergeCell ref="P45:R45"/>
    <mergeCell ref="O70:P70"/>
    <mergeCell ref="AW2:BB2"/>
    <mergeCell ref="M68:U68"/>
    <mergeCell ref="M20:R20"/>
    <mergeCell ref="M49:W49"/>
    <mergeCell ref="M54:U54"/>
    <mergeCell ref="M56:W56"/>
    <mergeCell ref="Y25:AI25"/>
    <mergeCell ref="Y29:AI29"/>
    <mergeCell ref="AB30:AD30"/>
    <mergeCell ref="AB31:AD31"/>
    <mergeCell ref="AB32:AD32"/>
    <mergeCell ref="AB48:AD48"/>
    <mergeCell ref="AB34:AD34"/>
    <mergeCell ref="Y35:AI35"/>
    <mergeCell ref="AB36:AD36"/>
    <mergeCell ref="P36:R36"/>
    <mergeCell ref="AB47:AD47"/>
    <mergeCell ref="AB33:AD33"/>
    <mergeCell ref="AB37:AD37"/>
    <mergeCell ref="Y38:AI38"/>
    <mergeCell ref="M22:W22"/>
    <mergeCell ref="P23:R23"/>
    <mergeCell ref="P32:R32"/>
    <mergeCell ref="AZ39:BB39"/>
    <mergeCell ref="AZ40:BB40"/>
    <mergeCell ref="AZ31:BB31"/>
    <mergeCell ref="AA70:AB70"/>
    <mergeCell ref="Y49:AI49"/>
    <mergeCell ref="Y54:AG54"/>
    <mergeCell ref="Y56:AI56"/>
    <mergeCell ref="Y62:AG62"/>
    <mergeCell ref="Y64:AI64"/>
    <mergeCell ref="Y68:AG68"/>
    <mergeCell ref="AB46:AD46"/>
    <mergeCell ref="AK62:AS62"/>
    <mergeCell ref="AK64:AU64"/>
    <mergeCell ref="AW68:BE68"/>
    <mergeCell ref="AW54:BE54"/>
    <mergeCell ref="AW56:BG56"/>
    <mergeCell ref="AW62:BE62"/>
    <mergeCell ref="AW64:BG64"/>
    <mergeCell ref="AW44:BG44"/>
    <mergeCell ref="AZ45:BB45"/>
    <mergeCell ref="AZ46:BB46"/>
    <mergeCell ref="AZ47:BB47"/>
    <mergeCell ref="AZ48:BB48"/>
    <mergeCell ref="H1:I1"/>
    <mergeCell ref="A1:G1"/>
    <mergeCell ref="BC2:BF2"/>
    <mergeCell ref="Y1:AI1"/>
    <mergeCell ref="D32:F32"/>
    <mergeCell ref="D33:F33"/>
    <mergeCell ref="D34:F34"/>
    <mergeCell ref="A29:K29"/>
    <mergeCell ref="AK29:AU29"/>
    <mergeCell ref="AN30:AP30"/>
    <mergeCell ref="AN31:AP31"/>
    <mergeCell ref="AN32:AP32"/>
    <mergeCell ref="AN33:AP33"/>
    <mergeCell ref="AK22:AU22"/>
    <mergeCell ref="AN23:AP23"/>
    <mergeCell ref="AN24:AP24"/>
    <mergeCell ref="AK25:AU25"/>
    <mergeCell ref="P33:R33"/>
    <mergeCell ref="P34:R34"/>
    <mergeCell ref="Y22:AI22"/>
    <mergeCell ref="AB23:AD23"/>
    <mergeCell ref="AB24:AD24"/>
    <mergeCell ref="AK1:AU1"/>
    <mergeCell ref="AK3:AU3"/>
    <mergeCell ref="P37:R37"/>
    <mergeCell ref="M38:W38"/>
    <mergeCell ref="Y3:AI3"/>
    <mergeCell ref="Y20:AD20"/>
    <mergeCell ref="Y21:AH21"/>
    <mergeCell ref="AN39:AP39"/>
    <mergeCell ref="AN40:AP40"/>
    <mergeCell ref="AK44:AU44"/>
    <mergeCell ref="AN46:AP46"/>
    <mergeCell ref="AN34:AP34"/>
    <mergeCell ref="M35:W35"/>
    <mergeCell ref="P39:R39"/>
    <mergeCell ref="P40:R40"/>
    <mergeCell ref="P46:R46"/>
    <mergeCell ref="AK20:AP20"/>
    <mergeCell ref="AN45:AP45"/>
    <mergeCell ref="AZ32:BB32"/>
    <mergeCell ref="BI1:BS1"/>
    <mergeCell ref="BI3:BS3"/>
    <mergeCell ref="BI20:BN20"/>
    <mergeCell ref="AZ36:BB36"/>
    <mergeCell ref="BI2:BN2"/>
    <mergeCell ref="BO2:BR2"/>
    <mergeCell ref="AB39:AD39"/>
    <mergeCell ref="AB40:AD40"/>
    <mergeCell ref="Y44:AI44"/>
    <mergeCell ref="BI29:BS29"/>
    <mergeCell ref="BL30:BN30"/>
    <mergeCell ref="BL31:BN31"/>
    <mergeCell ref="BL32:BN32"/>
    <mergeCell ref="BL33:BN33"/>
    <mergeCell ref="BL34:BN34"/>
    <mergeCell ref="BI35:BS35"/>
    <mergeCell ref="BL36:BN36"/>
    <mergeCell ref="BL37:BN37"/>
    <mergeCell ref="BI38:BS38"/>
    <mergeCell ref="AZ33:BB33"/>
    <mergeCell ref="AZ37:BB37"/>
    <mergeCell ref="AW38:BG38"/>
  </mergeCells>
  <pageMargins left="0.25" right="0.25" top="0.25" bottom="0.25" header="0.3" footer="0.3"/>
  <pageSetup scale="70" orientation="portrait" r:id="rId1"/>
  <colBreaks count="1" manualBreakCount="1">
    <brk id="23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2"/>
  <sheetViews>
    <sheetView zoomScaleNormal="100" workbookViewId="0">
      <selection activeCell="A5" sqref="A5"/>
    </sheetView>
  </sheetViews>
  <sheetFormatPr defaultRowHeight="15" x14ac:dyDescent="0.25"/>
  <cols>
    <col min="1" max="1" width="30.85546875" style="2" customWidth="1"/>
    <col min="2" max="2" width="16" style="1" customWidth="1"/>
    <col min="3" max="3" width="7.42578125" style="1" customWidth="1"/>
    <col min="4" max="4" width="9.140625" style="1"/>
    <col min="5" max="5" width="10" style="1" customWidth="1"/>
    <col min="6" max="6" width="8" style="1" customWidth="1"/>
    <col min="7" max="7" width="14" style="1" customWidth="1"/>
    <col min="8" max="8" width="13.140625" style="1" customWidth="1"/>
    <col min="9" max="9" width="11.42578125" style="1" customWidth="1"/>
    <col min="10" max="10" width="17.28515625" style="1" customWidth="1"/>
    <col min="11" max="11" width="8.140625" style="1" customWidth="1"/>
    <col min="12" max="12" width="2.28515625" style="2" customWidth="1"/>
    <col min="13" max="13" width="31" style="2" customWidth="1"/>
    <col min="14" max="14" width="14.5703125" style="2" customWidth="1"/>
    <col min="15" max="15" width="7.42578125" style="2" customWidth="1"/>
    <col min="16" max="16" width="8.5703125" style="2" customWidth="1"/>
    <col min="17" max="17" width="11.5703125" style="2" customWidth="1"/>
    <col min="18" max="18" width="8.140625" style="2" customWidth="1"/>
    <col min="19" max="19" width="13.42578125" style="2" customWidth="1"/>
    <col min="20" max="20" width="12" style="2" customWidth="1"/>
    <col min="21" max="21" width="11" style="2" customWidth="1"/>
    <col min="22" max="22" width="17.28515625" style="2" customWidth="1"/>
    <col min="23" max="23" width="8.28515625" style="2" customWidth="1"/>
    <col min="24" max="24" width="2.28515625" style="2" customWidth="1"/>
    <col min="25" max="25" width="30.85546875" style="2" customWidth="1"/>
    <col min="26" max="26" width="15.140625" style="2" customWidth="1"/>
    <col min="27" max="27" width="7.5703125" style="2" customWidth="1"/>
    <col min="28" max="28" width="9.140625" style="2"/>
    <col min="29" max="29" width="11.5703125" style="2" customWidth="1"/>
    <col min="30" max="30" width="8.140625" style="2" customWidth="1"/>
    <col min="31" max="31" width="13.85546875" style="2" customWidth="1"/>
    <col min="32" max="32" width="12" style="2" customWidth="1"/>
    <col min="33" max="33" width="9.7109375" style="2" customWidth="1"/>
    <col min="34" max="34" width="17.28515625" style="2" customWidth="1"/>
    <col min="35" max="35" width="8" style="2" customWidth="1"/>
    <col min="36" max="36" width="2.42578125" style="2" customWidth="1"/>
    <col min="37" max="37" width="31" style="2" customWidth="1"/>
    <col min="38" max="38" width="15.140625" style="2" customWidth="1"/>
    <col min="39" max="39" width="7.5703125" style="2" customWidth="1"/>
    <col min="40" max="40" width="9.140625" style="2"/>
    <col min="41" max="41" width="11.7109375" style="2" customWidth="1"/>
    <col min="42" max="42" width="8.140625" style="2" customWidth="1"/>
    <col min="43" max="43" width="13.7109375" style="2" customWidth="1"/>
    <col min="44" max="44" width="11.42578125" style="2" customWidth="1"/>
    <col min="45" max="45" width="9.7109375" style="2" customWidth="1"/>
    <col min="46" max="46" width="17.28515625" style="2" customWidth="1"/>
    <col min="47" max="47" width="8.28515625" style="2" customWidth="1"/>
    <col min="48" max="48" width="2.28515625" style="2" customWidth="1"/>
    <col min="49" max="49" width="30.85546875" style="2" customWidth="1"/>
    <col min="50" max="50" width="14.7109375" style="2" customWidth="1"/>
    <col min="51" max="51" width="7.5703125" style="2" customWidth="1"/>
    <col min="52" max="52" width="8.85546875" style="2" customWidth="1"/>
    <col min="53" max="53" width="11.85546875" style="2" customWidth="1"/>
    <col min="54" max="54" width="8.28515625" style="2" customWidth="1"/>
    <col min="55" max="55" width="12.85546875" style="2" customWidth="1"/>
    <col min="56" max="56" width="11.85546875" style="2" customWidth="1"/>
    <col min="57" max="57" width="11.28515625" style="2" customWidth="1"/>
    <col min="58" max="58" width="16.7109375" style="2" customWidth="1"/>
    <col min="59" max="59" width="8" style="2" customWidth="1"/>
    <col min="60" max="16384" width="9.140625" style="2"/>
  </cols>
  <sheetData>
    <row r="1" spans="1:59" ht="15.75" thickBot="1" x14ac:dyDescent="0.3">
      <c r="A1" s="106" t="s">
        <v>79</v>
      </c>
      <c r="B1" s="106"/>
      <c r="C1" s="106"/>
      <c r="D1" s="106"/>
      <c r="E1" s="106"/>
      <c r="F1" s="106"/>
      <c r="G1" s="107"/>
      <c r="H1" s="127" t="s">
        <v>74</v>
      </c>
      <c r="I1" s="128"/>
      <c r="J1" s="102">
        <v>192300</v>
      </c>
      <c r="K1" s="101"/>
      <c r="M1" s="105" t="s">
        <v>75</v>
      </c>
      <c r="N1" s="106"/>
      <c r="O1" s="106"/>
      <c r="P1" s="106"/>
      <c r="Q1" s="106"/>
      <c r="R1" s="106"/>
      <c r="S1" s="106"/>
      <c r="T1" s="106"/>
      <c r="U1" s="106"/>
      <c r="V1" s="106"/>
      <c r="W1" s="107"/>
      <c r="Y1" s="105" t="s">
        <v>76</v>
      </c>
      <c r="Z1" s="106"/>
      <c r="AA1" s="106"/>
      <c r="AB1" s="106"/>
      <c r="AC1" s="106"/>
      <c r="AD1" s="106"/>
      <c r="AE1" s="106"/>
      <c r="AF1" s="106"/>
      <c r="AG1" s="106"/>
      <c r="AH1" s="106"/>
      <c r="AI1" s="107"/>
      <c r="AK1" s="105" t="s">
        <v>77</v>
      </c>
      <c r="AL1" s="106"/>
      <c r="AM1" s="106"/>
      <c r="AN1" s="106"/>
      <c r="AO1" s="106"/>
      <c r="AP1" s="106"/>
      <c r="AQ1" s="106"/>
      <c r="AR1" s="106"/>
      <c r="AS1" s="106"/>
      <c r="AT1" s="106"/>
      <c r="AU1" s="107"/>
      <c r="AW1" s="105" t="s">
        <v>64</v>
      </c>
      <c r="AX1" s="106"/>
      <c r="AY1" s="106"/>
      <c r="AZ1" s="106"/>
      <c r="BA1" s="106"/>
      <c r="BB1" s="106"/>
      <c r="BC1" s="106"/>
      <c r="BD1" s="106"/>
      <c r="BE1" s="106"/>
      <c r="BF1" s="106"/>
      <c r="BG1" s="107"/>
    </row>
    <row r="2" spans="1:59" s="25" customFormat="1" ht="15.75" thickBot="1" x14ac:dyDescent="0.3">
      <c r="A2" s="114" t="s">
        <v>69</v>
      </c>
      <c r="B2" s="115"/>
      <c r="C2" s="115"/>
      <c r="D2" s="115"/>
      <c r="E2" s="115"/>
      <c r="F2" s="115"/>
      <c r="G2" s="115" t="s">
        <v>70</v>
      </c>
      <c r="H2" s="115"/>
      <c r="I2" s="115"/>
      <c r="J2" s="115"/>
      <c r="K2" s="99"/>
      <c r="M2" s="114" t="str">
        <f>A2</f>
        <v xml:space="preserve">TITLE:   </v>
      </c>
      <c r="N2" s="115"/>
      <c r="O2" s="115"/>
      <c r="P2" s="115"/>
      <c r="Q2" s="115"/>
      <c r="R2" s="115"/>
      <c r="S2" s="115" t="str">
        <f>G2</f>
        <v xml:space="preserve">SPONSOR:  </v>
      </c>
      <c r="T2" s="115"/>
      <c r="U2" s="115"/>
      <c r="V2" s="115"/>
      <c r="W2" s="100"/>
      <c r="Y2" s="114" t="str">
        <f>M2</f>
        <v xml:space="preserve">TITLE:   </v>
      </c>
      <c r="Z2" s="115"/>
      <c r="AA2" s="115"/>
      <c r="AB2" s="115"/>
      <c r="AC2" s="115"/>
      <c r="AD2" s="115"/>
      <c r="AE2" s="116" t="str">
        <f>S2</f>
        <v xml:space="preserve">SPONSOR:  </v>
      </c>
      <c r="AF2" s="117"/>
      <c r="AG2" s="117"/>
      <c r="AH2" s="117"/>
      <c r="AI2" s="24"/>
      <c r="AK2" s="114" t="str">
        <f>Y2</f>
        <v xml:space="preserve">TITLE:   </v>
      </c>
      <c r="AL2" s="115"/>
      <c r="AM2" s="115"/>
      <c r="AN2" s="115"/>
      <c r="AO2" s="115"/>
      <c r="AP2" s="115"/>
      <c r="AQ2" s="115" t="str">
        <f>AE2</f>
        <v xml:space="preserve">SPONSOR:  </v>
      </c>
      <c r="AR2" s="115"/>
      <c r="AS2" s="115"/>
      <c r="AT2" s="115"/>
      <c r="AU2" s="100"/>
      <c r="AW2" s="114" t="e">
        <f>#REF!</f>
        <v>#REF!</v>
      </c>
      <c r="AX2" s="115"/>
      <c r="AY2" s="115"/>
      <c r="AZ2" s="115"/>
      <c r="BA2" s="115"/>
      <c r="BB2" s="115"/>
      <c r="BC2" s="116" t="e">
        <f>#REF!</f>
        <v>#REF!</v>
      </c>
      <c r="BD2" s="117"/>
      <c r="BE2" s="117"/>
      <c r="BF2" s="117"/>
      <c r="BG2" s="24"/>
    </row>
    <row r="3" spans="1:59" ht="15.75" customHeight="1" thickBot="1" x14ac:dyDescent="0.3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M3" s="108" t="s">
        <v>36</v>
      </c>
      <c r="N3" s="109"/>
      <c r="O3" s="109"/>
      <c r="P3" s="109"/>
      <c r="Q3" s="109"/>
      <c r="R3" s="109"/>
      <c r="S3" s="109"/>
      <c r="T3" s="109"/>
      <c r="U3" s="109"/>
      <c r="V3" s="109"/>
      <c r="W3" s="110"/>
      <c r="Y3" s="108" t="s">
        <v>36</v>
      </c>
      <c r="Z3" s="109"/>
      <c r="AA3" s="109"/>
      <c r="AB3" s="109"/>
      <c r="AC3" s="109"/>
      <c r="AD3" s="109"/>
      <c r="AE3" s="109"/>
      <c r="AF3" s="109"/>
      <c r="AG3" s="109"/>
      <c r="AH3" s="109"/>
      <c r="AI3" s="110"/>
      <c r="AK3" s="108" t="s">
        <v>36</v>
      </c>
      <c r="AL3" s="109"/>
      <c r="AM3" s="109"/>
      <c r="AN3" s="109"/>
      <c r="AO3" s="109"/>
      <c r="AP3" s="109"/>
      <c r="AQ3" s="109"/>
      <c r="AR3" s="109"/>
      <c r="AS3" s="109"/>
      <c r="AT3" s="109"/>
      <c r="AU3" s="110"/>
      <c r="AW3" s="108" t="s">
        <v>36</v>
      </c>
      <c r="AX3" s="109"/>
      <c r="AY3" s="109"/>
      <c r="AZ3" s="109"/>
      <c r="BA3" s="109"/>
      <c r="BB3" s="109"/>
      <c r="BC3" s="109"/>
      <c r="BD3" s="109"/>
      <c r="BE3" s="109"/>
      <c r="BF3" s="109"/>
      <c r="BG3" s="110"/>
    </row>
    <row r="4" spans="1:59" ht="29.25" customHeight="1" x14ac:dyDescent="0.25">
      <c r="A4" s="31" t="s">
        <v>0</v>
      </c>
      <c r="B4" s="8" t="s">
        <v>1</v>
      </c>
      <c r="C4" s="14" t="s">
        <v>8</v>
      </c>
      <c r="D4" s="14" t="s">
        <v>2</v>
      </c>
      <c r="E4" s="15" t="s">
        <v>16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11</v>
      </c>
      <c r="M4" s="31" t="s">
        <v>0</v>
      </c>
      <c r="N4" s="8" t="s">
        <v>1</v>
      </c>
      <c r="O4" s="14" t="s">
        <v>8</v>
      </c>
      <c r="P4" s="14" t="s">
        <v>2</v>
      </c>
      <c r="Q4" s="15" t="s">
        <v>16</v>
      </c>
      <c r="R4" s="14" t="s">
        <v>3</v>
      </c>
      <c r="S4" s="14" t="s">
        <v>39</v>
      </c>
      <c r="T4" s="14" t="s">
        <v>5</v>
      </c>
      <c r="U4" s="14" t="s">
        <v>6</v>
      </c>
      <c r="V4" s="14" t="s">
        <v>7</v>
      </c>
      <c r="W4" s="14" t="s">
        <v>11</v>
      </c>
      <c r="Y4" s="31" t="s">
        <v>0</v>
      </c>
      <c r="Z4" s="8" t="s">
        <v>1</v>
      </c>
      <c r="AA4" s="14" t="s">
        <v>8</v>
      </c>
      <c r="AB4" s="14" t="s">
        <v>2</v>
      </c>
      <c r="AC4" s="15" t="s">
        <v>16</v>
      </c>
      <c r="AD4" s="14" t="s">
        <v>3</v>
      </c>
      <c r="AE4" s="14" t="s">
        <v>39</v>
      </c>
      <c r="AF4" s="14" t="s">
        <v>5</v>
      </c>
      <c r="AG4" s="14" t="s">
        <v>6</v>
      </c>
      <c r="AH4" s="14" t="s">
        <v>7</v>
      </c>
      <c r="AI4" s="14" t="s">
        <v>11</v>
      </c>
      <c r="AK4" s="31" t="s">
        <v>0</v>
      </c>
      <c r="AL4" s="8" t="s">
        <v>1</v>
      </c>
      <c r="AM4" s="14" t="s">
        <v>8</v>
      </c>
      <c r="AN4" s="14" t="s">
        <v>2</v>
      </c>
      <c r="AO4" s="15" t="s">
        <v>16</v>
      </c>
      <c r="AP4" s="14" t="s">
        <v>3</v>
      </c>
      <c r="AQ4" s="14" t="s">
        <v>39</v>
      </c>
      <c r="AR4" s="14" t="s">
        <v>5</v>
      </c>
      <c r="AS4" s="14" t="s">
        <v>6</v>
      </c>
      <c r="AT4" s="14" t="s">
        <v>7</v>
      </c>
      <c r="AU4" s="14" t="s">
        <v>11</v>
      </c>
      <c r="AW4" s="31" t="s">
        <v>0</v>
      </c>
      <c r="AX4" s="8" t="s">
        <v>1</v>
      </c>
      <c r="AY4" s="14" t="s">
        <v>8</v>
      </c>
      <c r="AZ4" s="14" t="s">
        <v>2</v>
      </c>
      <c r="BA4" s="15" t="s">
        <v>16</v>
      </c>
      <c r="BB4" s="14" t="s">
        <v>3</v>
      </c>
      <c r="BC4" s="14" t="s">
        <v>39</v>
      </c>
      <c r="BD4" s="14" t="s">
        <v>5</v>
      </c>
      <c r="BE4" s="14" t="s">
        <v>6</v>
      </c>
      <c r="BF4" s="14" t="s">
        <v>7</v>
      </c>
      <c r="BG4" s="14" t="s">
        <v>11</v>
      </c>
    </row>
    <row r="5" spans="1:59" x14ac:dyDescent="0.25">
      <c r="A5" s="32"/>
      <c r="B5" s="18" t="s">
        <v>73</v>
      </c>
      <c r="C5" s="18">
        <v>12</v>
      </c>
      <c r="D5" s="19">
        <v>0</v>
      </c>
      <c r="E5" s="77">
        <f>C5*D5</f>
        <v>0</v>
      </c>
      <c r="F5" s="18">
        <v>0.32</v>
      </c>
      <c r="G5" s="20"/>
      <c r="H5" s="75">
        <f>IF($J$1=0,(C5*D5)*(G5/12),(IF(G5&lt;=$J$1,(C5*D5)*(G5/12),(C5*D5)*($J$1/12))))</f>
        <v>0</v>
      </c>
      <c r="I5" s="75">
        <f>H5*F5</f>
        <v>0</v>
      </c>
      <c r="J5" s="75">
        <f>H5+I5</f>
        <v>0</v>
      </c>
      <c r="K5" s="18" t="s">
        <v>13</v>
      </c>
      <c r="M5" s="32">
        <f>A5</f>
        <v>0</v>
      </c>
      <c r="N5" s="18" t="str">
        <f>B5</f>
        <v>PI</v>
      </c>
      <c r="O5" s="18">
        <f>C5</f>
        <v>12</v>
      </c>
      <c r="P5" s="19">
        <f t="shared" ref="M5:P19" si="0">D5</f>
        <v>0</v>
      </c>
      <c r="Q5" s="77">
        <f>O5*P5</f>
        <v>0</v>
      </c>
      <c r="R5" s="18">
        <v>0.32</v>
      </c>
      <c r="S5" s="20">
        <f t="shared" ref="S5:S19" si="1">G5*1.02</f>
        <v>0</v>
      </c>
      <c r="T5" s="75">
        <f t="shared" ref="T5:T19" si="2">IF($J$1=0,(O5*P5)*(S5/12),(IF(S5&lt;=$J$1,(O5*P5)*(S5/12),(O5*P5)*($J$1/12))))</f>
        <v>0</v>
      </c>
      <c r="U5" s="75">
        <f>T5*R5</f>
        <v>0</v>
      </c>
      <c r="V5" s="75">
        <f>T5+U5</f>
        <v>0</v>
      </c>
      <c r="W5" s="18" t="str">
        <f>K5</f>
        <v xml:space="preserve"> </v>
      </c>
      <c r="Y5" s="32">
        <f>M5</f>
        <v>0</v>
      </c>
      <c r="Z5" s="18" t="str">
        <f>N5</f>
        <v>PI</v>
      </c>
      <c r="AA5" s="18">
        <f>O5</f>
        <v>12</v>
      </c>
      <c r="AB5" s="19">
        <f t="shared" ref="AB5:AB19" si="3">P5</f>
        <v>0</v>
      </c>
      <c r="AC5" s="77">
        <f>AA5*AB5</f>
        <v>0</v>
      </c>
      <c r="AD5" s="18">
        <v>0.32</v>
      </c>
      <c r="AE5" s="20">
        <f t="shared" ref="AE5:AE19" si="4">S5*1.02</f>
        <v>0</v>
      </c>
      <c r="AF5" s="75">
        <f t="shared" ref="AF5:AF19" si="5">IF($J$1=0,(AA5*AB5)*(AE5/12),(IF(AE5&lt;=$J$1,(AA5*AB5)*(AE5/12),(AA5*AB5)*($J$1/12))))</f>
        <v>0</v>
      </c>
      <c r="AG5" s="75">
        <f>AF5*AD5</f>
        <v>0</v>
      </c>
      <c r="AH5" s="75">
        <f>AF5+AG5</f>
        <v>0</v>
      </c>
      <c r="AI5" s="18" t="str">
        <f>W5</f>
        <v xml:space="preserve"> </v>
      </c>
      <c r="AK5" s="32">
        <f xml:space="preserve"> Y5</f>
        <v>0</v>
      </c>
      <c r="AL5" s="18" t="str">
        <f>Z5</f>
        <v>PI</v>
      </c>
      <c r="AM5" s="18">
        <f>AA5</f>
        <v>12</v>
      </c>
      <c r="AN5" s="19">
        <f t="shared" ref="AN5:AN19" si="6">AB5</f>
        <v>0</v>
      </c>
      <c r="AO5" s="77">
        <f>AM5*AN5</f>
        <v>0</v>
      </c>
      <c r="AP5" s="18">
        <v>0.32</v>
      </c>
      <c r="AQ5" s="20">
        <f t="shared" ref="AQ5:AQ19" si="7">AE5*1.02</f>
        <v>0</v>
      </c>
      <c r="AR5" s="75">
        <f t="shared" ref="AR5:AR19" si="8">IF($J$1=0,(AM5*AN5)*(AQ5/12),(IF(AQ5&lt;=$J$1,(AM5*AN5)*(AQ5/12),(AM5*AN5)*($J$1/12))))</f>
        <v>0</v>
      </c>
      <c r="AS5" s="75">
        <f>AR5*AP5</f>
        <v>0</v>
      </c>
      <c r="AT5" s="75">
        <f>AR5+AS5</f>
        <v>0</v>
      </c>
      <c r="AU5" s="18" t="str">
        <f>AI5</f>
        <v xml:space="preserve"> </v>
      </c>
      <c r="AW5" s="32">
        <f>AK5</f>
        <v>0</v>
      </c>
      <c r="AX5" s="18" t="str">
        <f>AL5</f>
        <v>PI</v>
      </c>
      <c r="AY5" s="18"/>
      <c r="AZ5" s="19"/>
      <c r="BA5" s="77"/>
      <c r="BB5" s="18"/>
      <c r="BC5" s="20" t="s">
        <v>13</v>
      </c>
      <c r="BD5" s="75">
        <f t="shared" ref="BD5:BD19" si="9">H5+T5+AF5+AR5</f>
        <v>0</v>
      </c>
      <c r="BE5" s="75">
        <f t="shared" ref="BE5:BE19" si="10">I5+U5+AG5+AS5</f>
        <v>0</v>
      </c>
      <c r="BF5" s="75">
        <f>BD5+BE5</f>
        <v>0</v>
      </c>
      <c r="BG5" s="18" t="str">
        <f>AU5</f>
        <v xml:space="preserve"> </v>
      </c>
    </row>
    <row r="6" spans="1:59" x14ac:dyDescent="0.25">
      <c r="A6" s="32"/>
      <c r="B6" s="18" t="s">
        <v>13</v>
      </c>
      <c r="C6" s="18">
        <v>12</v>
      </c>
      <c r="D6" s="19">
        <v>0</v>
      </c>
      <c r="E6" s="77">
        <f t="shared" ref="E6:E19" si="11">C6*D6</f>
        <v>0</v>
      </c>
      <c r="F6" s="18">
        <v>0.32</v>
      </c>
      <c r="G6" s="20"/>
      <c r="H6" s="75">
        <f t="shared" ref="H6:H19" si="12">IF($J$1=0,(C6*D6)*(G6/12),(IF(G6&lt;=$J$1,(C6*D6)*(G6/12),(C6*D6)*($J$1/12))))</f>
        <v>0</v>
      </c>
      <c r="I6" s="75">
        <f>H6*F6</f>
        <v>0</v>
      </c>
      <c r="J6" s="75">
        <f>H6+I6</f>
        <v>0</v>
      </c>
      <c r="K6" s="18" t="s">
        <v>13</v>
      </c>
      <c r="M6" s="32">
        <f t="shared" ref="M6:M17" si="13">A6</f>
        <v>0</v>
      </c>
      <c r="N6" s="18" t="str">
        <f t="shared" si="0"/>
        <v xml:space="preserve"> </v>
      </c>
      <c r="O6" s="18">
        <f t="shared" si="0"/>
        <v>12</v>
      </c>
      <c r="P6" s="19">
        <f t="shared" si="0"/>
        <v>0</v>
      </c>
      <c r="Q6" s="77">
        <f t="shared" ref="Q6" si="14">O6*P6</f>
        <v>0</v>
      </c>
      <c r="R6" s="18">
        <v>0.32</v>
      </c>
      <c r="S6" s="20">
        <f t="shared" si="1"/>
        <v>0</v>
      </c>
      <c r="T6" s="75">
        <f t="shared" si="2"/>
        <v>0</v>
      </c>
      <c r="U6" s="75">
        <f>T6*R6</f>
        <v>0</v>
      </c>
      <c r="V6" s="75">
        <f>T6+U6</f>
        <v>0</v>
      </c>
      <c r="W6" s="18" t="str">
        <f t="shared" ref="W6:W17" si="15">K6</f>
        <v xml:space="preserve"> </v>
      </c>
      <c r="Y6" s="32">
        <f t="shared" ref="Y6:Y17" si="16">M6</f>
        <v>0</v>
      </c>
      <c r="Z6" s="18" t="str">
        <f t="shared" ref="Y6:AA19" si="17">N6</f>
        <v xml:space="preserve"> </v>
      </c>
      <c r="AA6" s="18">
        <f t="shared" si="17"/>
        <v>12</v>
      </c>
      <c r="AB6" s="19">
        <f t="shared" si="3"/>
        <v>0</v>
      </c>
      <c r="AC6" s="77">
        <f t="shared" ref="AC6" si="18">AA6*AB6</f>
        <v>0</v>
      </c>
      <c r="AD6" s="18">
        <v>0.32</v>
      </c>
      <c r="AE6" s="20">
        <f t="shared" si="4"/>
        <v>0</v>
      </c>
      <c r="AF6" s="75">
        <f t="shared" si="5"/>
        <v>0</v>
      </c>
      <c r="AG6" s="75">
        <f>AF6*AD6</f>
        <v>0</v>
      </c>
      <c r="AH6" s="75">
        <f>AF6+AG6</f>
        <v>0</v>
      </c>
      <c r="AI6" s="18" t="str">
        <f t="shared" ref="AI6:AI17" si="19">W6</f>
        <v xml:space="preserve"> </v>
      </c>
      <c r="AK6" s="32">
        <f t="shared" ref="AK6:AK17" si="20" xml:space="preserve"> Y6</f>
        <v>0</v>
      </c>
      <c r="AL6" s="18" t="str">
        <f t="shared" ref="AK6:AM19" si="21">Z6</f>
        <v xml:space="preserve"> </v>
      </c>
      <c r="AM6" s="18">
        <f t="shared" si="21"/>
        <v>12</v>
      </c>
      <c r="AN6" s="19">
        <f t="shared" si="6"/>
        <v>0</v>
      </c>
      <c r="AO6" s="77">
        <f t="shared" ref="AO6" si="22">AM6*AN6</f>
        <v>0</v>
      </c>
      <c r="AP6" s="18">
        <v>0.32</v>
      </c>
      <c r="AQ6" s="20">
        <f t="shared" si="7"/>
        <v>0</v>
      </c>
      <c r="AR6" s="75">
        <f t="shared" si="8"/>
        <v>0</v>
      </c>
      <c r="AS6" s="75">
        <f>AR6*AP6</f>
        <v>0</v>
      </c>
      <c r="AT6" s="75">
        <f>AR6+AS6</f>
        <v>0</v>
      </c>
      <c r="AU6" s="18" t="str">
        <f t="shared" ref="AU6:AU17" si="23">AI6</f>
        <v xml:space="preserve"> </v>
      </c>
      <c r="AW6" s="32">
        <f t="shared" ref="AW6:AW17" si="24">AK6</f>
        <v>0</v>
      </c>
      <c r="AX6" s="18" t="str">
        <f t="shared" ref="AX6:AX19" si="25">AL6</f>
        <v xml:space="preserve"> </v>
      </c>
      <c r="AY6" s="18"/>
      <c r="AZ6" s="19"/>
      <c r="BA6" s="77"/>
      <c r="BB6" s="18"/>
      <c r="BC6" s="20" t="s">
        <v>13</v>
      </c>
      <c r="BD6" s="75">
        <f t="shared" si="9"/>
        <v>0</v>
      </c>
      <c r="BE6" s="75">
        <f t="shared" si="10"/>
        <v>0</v>
      </c>
      <c r="BF6" s="75">
        <f>BD6+BE6</f>
        <v>0</v>
      </c>
      <c r="BG6" s="18" t="str">
        <f t="shared" ref="BG6:BG17" si="26">AU6</f>
        <v xml:space="preserve"> </v>
      </c>
    </row>
    <row r="7" spans="1:59" x14ac:dyDescent="0.25">
      <c r="A7" s="32"/>
      <c r="B7" s="18" t="s">
        <v>13</v>
      </c>
      <c r="C7" s="18">
        <v>12</v>
      </c>
      <c r="D7" s="19">
        <v>0</v>
      </c>
      <c r="E7" s="77">
        <f>C7*D7</f>
        <v>0</v>
      </c>
      <c r="F7" s="18">
        <v>0.32</v>
      </c>
      <c r="G7" s="20"/>
      <c r="H7" s="75">
        <f t="shared" si="12"/>
        <v>0</v>
      </c>
      <c r="I7" s="75">
        <f>H7*F7</f>
        <v>0</v>
      </c>
      <c r="J7" s="75">
        <f>H7+I7</f>
        <v>0</v>
      </c>
      <c r="K7" s="18" t="s">
        <v>63</v>
      </c>
      <c r="M7" s="32">
        <f t="shared" si="13"/>
        <v>0</v>
      </c>
      <c r="N7" s="18" t="str">
        <f t="shared" si="0"/>
        <v xml:space="preserve"> </v>
      </c>
      <c r="O7" s="18">
        <f t="shared" si="0"/>
        <v>12</v>
      </c>
      <c r="P7" s="19">
        <f t="shared" si="0"/>
        <v>0</v>
      </c>
      <c r="Q7" s="77">
        <f>O7*P7</f>
        <v>0</v>
      </c>
      <c r="R7" s="18">
        <v>0.32</v>
      </c>
      <c r="S7" s="20">
        <f t="shared" si="1"/>
        <v>0</v>
      </c>
      <c r="T7" s="75">
        <f t="shared" si="2"/>
        <v>0</v>
      </c>
      <c r="U7" s="75">
        <f>T7*R7</f>
        <v>0</v>
      </c>
      <c r="V7" s="75">
        <f>T7+U7</f>
        <v>0</v>
      </c>
      <c r="W7" s="18" t="str">
        <f t="shared" si="15"/>
        <v xml:space="preserve">  </v>
      </c>
      <c r="Y7" s="32">
        <f t="shared" si="16"/>
        <v>0</v>
      </c>
      <c r="Z7" s="18" t="str">
        <f t="shared" si="17"/>
        <v xml:space="preserve"> </v>
      </c>
      <c r="AA7" s="18">
        <f t="shared" si="17"/>
        <v>12</v>
      </c>
      <c r="AB7" s="19">
        <f t="shared" si="3"/>
        <v>0</v>
      </c>
      <c r="AC7" s="77">
        <f>AA7*AB7</f>
        <v>0</v>
      </c>
      <c r="AD7" s="18">
        <v>0.32</v>
      </c>
      <c r="AE7" s="20">
        <f t="shared" si="4"/>
        <v>0</v>
      </c>
      <c r="AF7" s="75">
        <f t="shared" si="5"/>
        <v>0</v>
      </c>
      <c r="AG7" s="75">
        <f>AF7*AD7</f>
        <v>0</v>
      </c>
      <c r="AH7" s="75">
        <f>AF7+AG7</f>
        <v>0</v>
      </c>
      <c r="AI7" s="18" t="str">
        <f t="shared" si="19"/>
        <v xml:space="preserve">  </v>
      </c>
      <c r="AK7" s="32">
        <f t="shared" si="20"/>
        <v>0</v>
      </c>
      <c r="AL7" s="18" t="str">
        <f t="shared" si="21"/>
        <v xml:space="preserve"> </v>
      </c>
      <c r="AM7" s="18">
        <f t="shared" si="21"/>
        <v>12</v>
      </c>
      <c r="AN7" s="19">
        <f t="shared" si="6"/>
        <v>0</v>
      </c>
      <c r="AO7" s="77">
        <f>AM7*AN7</f>
        <v>0</v>
      </c>
      <c r="AP7" s="18">
        <v>0.32</v>
      </c>
      <c r="AQ7" s="20">
        <f t="shared" si="7"/>
        <v>0</v>
      </c>
      <c r="AR7" s="75">
        <f t="shared" si="8"/>
        <v>0</v>
      </c>
      <c r="AS7" s="75">
        <f>AR7*AP7</f>
        <v>0</v>
      </c>
      <c r="AT7" s="75">
        <f>AR7+AS7</f>
        <v>0</v>
      </c>
      <c r="AU7" s="18" t="str">
        <f t="shared" si="23"/>
        <v xml:space="preserve">  </v>
      </c>
      <c r="AW7" s="32">
        <f t="shared" si="24"/>
        <v>0</v>
      </c>
      <c r="AX7" s="18" t="str">
        <f t="shared" si="25"/>
        <v xml:space="preserve"> </v>
      </c>
      <c r="AY7" s="18"/>
      <c r="AZ7" s="19"/>
      <c r="BA7" s="77"/>
      <c r="BB7" s="18"/>
      <c r="BC7" s="20" t="s">
        <v>13</v>
      </c>
      <c r="BD7" s="75">
        <f t="shared" si="9"/>
        <v>0</v>
      </c>
      <c r="BE7" s="75">
        <f t="shared" si="10"/>
        <v>0</v>
      </c>
      <c r="BF7" s="75">
        <f>BD7+BE7</f>
        <v>0</v>
      </c>
      <c r="BG7" s="18" t="str">
        <f t="shared" si="26"/>
        <v xml:space="preserve">  </v>
      </c>
    </row>
    <row r="8" spans="1:59" x14ac:dyDescent="0.25">
      <c r="A8" s="32"/>
      <c r="B8" s="18" t="s">
        <v>13</v>
      </c>
      <c r="C8" s="18">
        <v>12</v>
      </c>
      <c r="D8" s="19">
        <v>0</v>
      </c>
      <c r="E8" s="77">
        <f>C8*D8</f>
        <v>0</v>
      </c>
      <c r="F8" s="18">
        <v>0.32</v>
      </c>
      <c r="G8" s="20"/>
      <c r="H8" s="75">
        <f t="shared" si="12"/>
        <v>0</v>
      </c>
      <c r="I8" s="75">
        <f>H8*F8</f>
        <v>0</v>
      </c>
      <c r="J8" s="75">
        <f>H8+I8</f>
        <v>0</v>
      </c>
      <c r="K8" s="18" t="s">
        <v>13</v>
      </c>
      <c r="M8" s="32">
        <f t="shared" si="13"/>
        <v>0</v>
      </c>
      <c r="N8" s="18" t="str">
        <f t="shared" si="0"/>
        <v xml:space="preserve"> </v>
      </c>
      <c r="O8" s="18">
        <f t="shared" si="0"/>
        <v>12</v>
      </c>
      <c r="P8" s="19">
        <f t="shared" si="0"/>
        <v>0</v>
      </c>
      <c r="Q8" s="77">
        <f>O8*P8</f>
        <v>0</v>
      </c>
      <c r="R8" s="18">
        <v>0.32</v>
      </c>
      <c r="S8" s="20">
        <f t="shared" si="1"/>
        <v>0</v>
      </c>
      <c r="T8" s="75">
        <f t="shared" si="2"/>
        <v>0</v>
      </c>
      <c r="U8" s="75">
        <f>T8*R8</f>
        <v>0</v>
      </c>
      <c r="V8" s="75">
        <f>T8+U8</f>
        <v>0</v>
      </c>
      <c r="W8" s="18" t="str">
        <f t="shared" si="15"/>
        <v xml:space="preserve"> </v>
      </c>
      <c r="Y8" s="32">
        <f t="shared" si="16"/>
        <v>0</v>
      </c>
      <c r="Z8" s="18" t="str">
        <f t="shared" si="17"/>
        <v xml:space="preserve"> </v>
      </c>
      <c r="AA8" s="18">
        <f t="shared" si="17"/>
        <v>12</v>
      </c>
      <c r="AB8" s="19">
        <f t="shared" si="3"/>
        <v>0</v>
      </c>
      <c r="AC8" s="77">
        <f>AA8*AB8</f>
        <v>0</v>
      </c>
      <c r="AD8" s="18">
        <v>0.32</v>
      </c>
      <c r="AE8" s="20">
        <f t="shared" si="4"/>
        <v>0</v>
      </c>
      <c r="AF8" s="75">
        <f t="shared" si="5"/>
        <v>0</v>
      </c>
      <c r="AG8" s="75">
        <f>AF8*AD8</f>
        <v>0</v>
      </c>
      <c r="AH8" s="75">
        <f>AF8+AG8</f>
        <v>0</v>
      </c>
      <c r="AI8" s="18" t="str">
        <f t="shared" si="19"/>
        <v xml:space="preserve"> </v>
      </c>
      <c r="AK8" s="32">
        <f t="shared" si="20"/>
        <v>0</v>
      </c>
      <c r="AL8" s="18" t="str">
        <f t="shared" si="21"/>
        <v xml:space="preserve"> </v>
      </c>
      <c r="AM8" s="18">
        <f t="shared" si="21"/>
        <v>12</v>
      </c>
      <c r="AN8" s="19">
        <f t="shared" si="6"/>
        <v>0</v>
      </c>
      <c r="AO8" s="77">
        <f>AM8*AN8</f>
        <v>0</v>
      </c>
      <c r="AP8" s="18">
        <v>0.32</v>
      </c>
      <c r="AQ8" s="20">
        <f t="shared" si="7"/>
        <v>0</v>
      </c>
      <c r="AR8" s="75">
        <f t="shared" si="8"/>
        <v>0</v>
      </c>
      <c r="AS8" s="75">
        <f>AR8*AP8</f>
        <v>0</v>
      </c>
      <c r="AT8" s="75">
        <f>AR8+AS8</f>
        <v>0</v>
      </c>
      <c r="AU8" s="18" t="str">
        <f t="shared" si="23"/>
        <v xml:space="preserve"> </v>
      </c>
      <c r="AW8" s="32">
        <f t="shared" si="24"/>
        <v>0</v>
      </c>
      <c r="AX8" s="18" t="str">
        <f t="shared" si="25"/>
        <v xml:space="preserve"> </v>
      </c>
      <c r="AY8" s="18"/>
      <c r="AZ8" s="19"/>
      <c r="BA8" s="77"/>
      <c r="BB8" s="18"/>
      <c r="BC8" s="20" t="s">
        <v>13</v>
      </c>
      <c r="BD8" s="75">
        <f t="shared" si="9"/>
        <v>0</v>
      </c>
      <c r="BE8" s="75">
        <f t="shared" si="10"/>
        <v>0</v>
      </c>
      <c r="BF8" s="75">
        <f>BD8+BE8</f>
        <v>0</v>
      </c>
      <c r="BG8" s="18" t="str">
        <f t="shared" si="26"/>
        <v xml:space="preserve"> </v>
      </c>
    </row>
    <row r="9" spans="1:59" x14ac:dyDescent="0.25">
      <c r="A9" s="32"/>
      <c r="B9" s="18" t="s">
        <v>13</v>
      </c>
      <c r="C9" s="18">
        <v>12</v>
      </c>
      <c r="D9" s="19">
        <v>0</v>
      </c>
      <c r="E9" s="77">
        <f t="shared" si="11"/>
        <v>0</v>
      </c>
      <c r="F9" s="18">
        <v>0.32</v>
      </c>
      <c r="G9" s="20"/>
      <c r="H9" s="75">
        <f t="shared" si="12"/>
        <v>0</v>
      </c>
      <c r="I9" s="75">
        <f>H9*F9</f>
        <v>0</v>
      </c>
      <c r="J9" s="75">
        <f t="shared" ref="J9:J19" si="27">H9+I9</f>
        <v>0</v>
      </c>
      <c r="K9" s="18" t="s">
        <v>13</v>
      </c>
      <c r="M9" s="32">
        <f t="shared" si="13"/>
        <v>0</v>
      </c>
      <c r="N9" s="18" t="str">
        <f t="shared" si="0"/>
        <v xml:space="preserve"> </v>
      </c>
      <c r="O9" s="18">
        <f t="shared" si="0"/>
        <v>12</v>
      </c>
      <c r="P9" s="19">
        <f t="shared" si="0"/>
        <v>0</v>
      </c>
      <c r="Q9" s="77">
        <f t="shared" ref="Q9:Q19" si="28">O9*P9</f>
        <v>0</v>
      </c>
      <c r="R9" s="18">
        <v>0.32</v>
      </c>
      <c r="S9" s="20">
        <f t="shared" si="1"/>
        <v>0</v>
      </c>
      <c r="T9" s="75">
        <f t="shared" si="2"/>
        <v>0</v>
      </c>
      <c r="U9" s="75">
        <f>T9*R9</f>
        <v>0</v>
      </c>
      <c r="V9" s="75">
        <f t="shared" ref="V9:V19" si="29">T9+U9</f>
        <v>0</v>
      </c>
      <c r="W9" s="18" t="str">
        <f t="shared" si="15"/>
        <v xml:space="preserve"> </v>
      </c>
      <c r="Y9" s="32">
        <f t="shared" si="16"/>
        <v>0</v>
      </c>
      <c r="Z9" s="18" t="str">
        <f t="shared" si="17"/>
        <v xml:space="preserve"> </v>
      </c>
      <c r="AA9" s="18">
        <f t="shared" si="17"/>
        <v>12</v>
      </c>
      <c r="AB9" s="19">
        <f t="shared" si="3"/>
        <v>0</v>
      </c>
      <c r="AC9" s="77">
        <f t="shared" ref="AC9:AC19" si="30">AA9*AB9</f>
        <v>0</v>
      </c>
      <c r="AD9" s="18">
        <v>0.32</v>
      </c>
      <c r="AE9" s="20">
        <f t="shared" si="4"/>
        <v>0</v>
      </c>
      <c r="AF9" s="75">
        <f t="shared" si="5"/>
        <v>0</v>
      </c>
      <c r="AG9" s="75">
        <f>AF9*AD9</f>
        <v>0</v>
      </c>
      <c r="AH9" s="75">
        <f t="shared" ref="AH9:AH19" si="31">AF9+AG9</f>
        <v>0</v>
      </c>
      <c r="AI9" s="18" t="str">
        <f t="shared" si="19"/>
        <v xml:space="preserve"> </v>
      </c>
      <c r="AK9" s="32">
        <f t="shared" si="20"/>
        <v>0</v>
      </c>
      <c r="AL9" s="18" t="str">
        <f t="shared" si="21"/>
        <v xml:space="preserve"> </v>
      </c>
      <c r="AM9" s="18">
        <f t="shared" si="21"/>
        <v>12</v>
      </c>
      <c r="AN9" s="19">
        <f t="shared" si="6"/>
        <v>0</v>
      </c>
      <c r="AO9" s="77">
        <f t="shared" ref="AO9:AO19" si="32">AM9*AN9</f>
        <v>0</v>
      </c>
      <c r="AP9" s="18">
        <v>0.32</v>
      </c>
      <c r="AQ9" s="20">
        <f t="shared" si="7"/>
        <v>0</v>
      </c>
      <c r="AR9" s="75">
        <f t="shared" si="8"/>
        <v>0</v>
      </c>
      <c r="AS9" s="75">
        <f>AR9*AP9</f>
        <v>0</v>
      </c>
      <c r="AT9" s="75">
        <f t="shared" ref="AT9:AT19" si="33">AR9+AS9</f>
        <v>0</v>
      </c>
      <c r="AU9" s="18" t="str">
        <f t="shared" si="23"/>
        <v xml:space="preserve"> </v>
      </c>
      <c r="AW9" s="32">
        <f t="shared" si="24"/>
        <v>0</v>
      </c>
      <c r="AX9" s="18" t="str">
        <f t="shared" si="25"/>
        <v xml:space="preserve"> </v>
      </c>
      <c r="AY9" s="18"/>
      <c r="AZ9" s="19"/>
      <c r="BA9" s="77"/>
      <c r="BB9" s="18"/>
      <c r="BC9" s="20" t="s">
        <v>13</v>
      </c>
      <c r="BD9" s="75">
        <f t="shared" si="9"/>
        <v>0</v>
      </c>
      <c r="BE9" s="75">
        <f t="shared" si="10"/>
        <v>0</v>
      </c>
      <c r="BF9" s="75">
        <f t="shared" ref="BF9:BF19" si="34">BD9+BE9</f>
        <v>0</v>
      </c>
      <c r="BG9" s="18" t="str">
        <f t="shared" si="26"/>
        <v xml:space="preserve"> </v>
      </c>
    </row>
    <row r="10" spans="1:59" x14ac:dyDescent="0.25">
      <c r="A10" s="32"/>
      <c r="B10" s="18" t="s">
        <v>13</v>
      </c>
      <c r="C10" s="18">
        <v>12</v>
      </c>
      <c r="D10" s="19">
        <v>0</v>
      </c>
      <c r="E10" s="77">
        <f t="shared" si="11"/>
        <v>0</v>
      </c>
      <c r="F10" s="18">
        <v>0.32</v>
      </c>
      <c r="G10" s="20"/>
      <c r="H10" s="75">
        <f t="shared" si="12"/>
        <v>0</v>
      </c>
      <c r="I10" s="75">
        <f t="shared" ref="I10:I19" si="35">H10*F10</f>
        <v>0</v>
      </c>
      <c r="J10" s="75">
        <f t="shared" si="27"/>
        <v>0</v>
      </c>
      <c r="K10" s="18" t="s">
        <v>13</v>
      </c>
      <c r="M10" s="32">
        <f t="shared" si="13"/>
        <v>0</v>
      </c>
      <c r="N10" s="18" t="str">
        <f t="shared" si="0"/>
        <v xml:space="preserve"> </v>
      </c>
      <c r="O10" s="18">
        <f t="shared" si="0"/>
        <v>12</v>
      </c>
      <c r="P10" s="19">
        <f t="shared" si="0"/>
        <v>0</v>
      </c>
      <c r="Q10" s="77">
        <f t="shared" si="28"/>
        <v>0</v>
      </c>
      <c r="R10" s="18">
        <v>0.32</v>
      </c>
      <c r="S10" s="20">
        <f t="shared" si="1"/>
        <v>0</v>
      </c>
      <c r="T10" s="75">
        <f t="shared" si="2"/>
        <v>0</v>
      </c>
      <c r="U10" s="75">
        <f t="shared" ref="U10:U17" si="36">T10*R10</f>
        <v>0</v>
      </c>
      <c r="V10" s="75">
        <f t="shared" si="29"/>
        <v>0</v>
      </c>
      <c r="W10" s="18" t="str">
        <f t="shared" si="15"/>
        <v xml:space="preserve"> </v>
      </c>
      <c r="Y10" s="32">
        <f t="shared" si="16"/>
        <v>0</v>
      </c>
      <c r="Z10" s="18" t="str">
        <f t="shared" si="17"/>
        <v xml:space="preserve"> </v>
      </c>
      <c r="AA10" s="18">
        <f t="shared" si="17"/>
        <v>12</v>
      </c>
      <c r="AB10" s="19">
        <f t="shared" si="3"/>
        <v>0</v>
      </c>
      <c r="AC10" s="77">
        <f t="shared" si="30"/>
        <v>0</v>
      </c>
      <c r="AD10" s="18">
        <v>0.32</v>
      </c>
      <c r="AE10" s="20">
        <f t="shared" si="4"/>
        <v>0</v>
      </c>
      <c r="AF10" s="75">
        <f t="shared" si="5"/>
        <v>0</v>
      </c>
      <c r="AG10" s="75">
        <f t="shared" ref="AG10:AG19" si="37">AF10*AD10</f>
        <v>0</v>
      </c>
      <c r="AH10" s="75">
        <f t="shared" si="31"/>
        <v>0</v>
      </c>
      <c r="AI10" s="18" t="str">
        <f t="shared" si="19"/>
        <v xml:space="preserve"> </v>
      </c>
      <c r="AK10" s="32">
        <f t="shared" si="20"/>
        <v>0</v>
      </c>
      <c r="AL10" s="18" t="str">
        <f t="shared" si="21"/>
        <v xml:space="preserve"> </v>
      </c>
      <c r="AM10" s="18">
        <f t="shared" si="21"/>
        <v>12</v>
      </c>
      <c r="AN10" s="19">
        <f t="shared" si="6"/>
        <v>0</v>
      </c>
      <c r="AO10" s="77">
        <f t="shared" si="32"/>
        <v>0</v>
      </c>
      <c r="AP10" s="18">
        <v>0.32</v>
      </c>
      <c r="AQ10" s="20">
        <f t="shared" si="7"/>
        <v>0</v>
      </c>
      <c r="AR10" s="75">
        <f t="shared" si="8"/>
        <v>0</v>
      </c>
      <c r="AS10" s="75">
        <f t="shared" ref="AS10:AS19" si="38">AR10*AP10</f>
        <v>0</v>
      </c>
      <c r="AT10" s="75">
        <f t="shared" si="33"/>
        <v>0</v>
      </c>
      <c r="AU10" s="18" t="str">
        <f t="shared" si="23"/>
        <v xml:space="preserve"> </v>
      </c>
      <c r="AW10" s="32">
        <f t="shared" si="24"/>
        <v>0</v>
      </c>
      <c r="AX10" s="18" t="str">
        <f t="shared" si="25"/>
        <v xml:space="preserve"> </v>
      </c>
      <c r="AY10" s="18"/>
      <c r="AZ10" s="19"/>
      <c r="BA10" s="77"/>
      <c r="BB10" s="18"/>
      <c r="BC10" s="20" t="s">
        <v>13</v>
      </c>
      <c r="BD10" s="75">
        <f t="shared" si="9"/>
        <v>0</v>
      </c>
      <c r="BE10" s="75">
        <f t="shared" si="10"/>
        <v>0</v>
      </c>
      <c r="BF10" s="75">
        <f t="shared" si="34"/>
        <v>0</v>
      </c>
      <c r="BG10" s="18" t="str">
        <f t="shared" si="26"/>
        <v xml:space="preserve"> </v>
      </c>
    </row>
    <row r="11" spans="1:59" x14ac:dyDescent="0.25">
      <c r="A11" s="32"/>
      <c r="B11" s="18" t="s">
        <v>13</v>
      </c>
      <c r="C11" s="18">
        <v>12</v>
      </c>
      <c r="D11" s="19">
        <v>0</v>
      </c>
      <c r="E11" s="77">
        <f t="shared" si="11"/>
        <v>0</v>
      </c>
      <c r="F11" s="18">
        <v>0.32</v>
      </c>
      <c r="G11" s="20"/>
      <c r="H11" s="75">
        <f t="shared" si="12"/>
        <v>0</v>
      </c>
      <c r="I11" s="75">
        <f t="shared" si="35"/>
        <v>0</v>
      </c>
      <c r="J11" s="75">
        <f t="shared" si="27"/>
        <v>0</v>
      </c>
      <c r="K11" s="18" t="s">
        <v>13</v>
      </c>
      <c r="M11" s="32">
        <f t="shared" si="13"/>
        <v>0</v>
      </c>
      <c r="N11" s="18" t="str">
        <f t="shared" si="0"/>
        <v xml:space="preserve"> </v>
      </c>
      <c r="O11" s="18">
        <f t="shared" si="0"/>
        <v>12</v>
      </c>
      <c r="P11" s="19">
        <f t="shared" si="0"/>
        <v>0</v>
      </c>
      <c r="Q11" s="77">
        <f t="shared" si="28"/>
        <v>0</v>
      </c>
      <c r="R11" s="18">
        <v>0.32</v>
      </c>
      <c r="S11" s="20">
        <f t="shared" si="1"/>
        <v>0</v>
      </c>
      <c r="T11" s="75">
        <f t="shared" si="2"/>
        <v>0</v>
      </c>
      <c r="U11" s="75">
        <f t="shared" si="36"/>
        <v>0</v>
      </c>
      <c r="V11" s="75">
        <f t="shared" si="29"/>
        <v>0</v>
      </c>
      <c r="W11" s="18" t="str">
        <f t="shared" si="15"/>
        <v xml:space="preserve"> </v>
      </c>
      <c r="Y11" s="32">
        <f t="shared" si="16"/>
        <v>0</v>
      </c>
      <c r="Z11" s="18" t="str">
        <f t="shared" si="17"/>
        <v xml:space="preserve"> </v>
      </c>
      <c r="AA11" s="18">
        <f t="shared" si="17"/>
        <v>12</v>
      </c>
      <c r="AB11" s="19">
        <f t="shared" si="3"/>
        <v>0</v>
      </c>
      <c r="AC11" s="77">
        <f t="shared" si="30"/>
        <v>0</v>
      </c>
      <c r="AD11" s="18">
        <v>0.32</v>
      </c>
      <c r="AE11" s="20">
        <f t="shared" si="4"/>
        <v>0</v>
      </c>
      <c r="AF11" s="75">
        <f t="shared" si="5"/>
        <v>0</v>
      </c>
      <c r="AG11" s="75">
        <f t="shared" si="37"/>
        <v>0</v>
      </c>
      <c r="AH11" s="75">
        <f t="shared" si="31"/>
        <v>0</v>
      </c>
      <c r="AI11" s="18" t="str">
        <f t="shared" si="19"/>
        <v xml:space="preserve"> </v>
      </c>
      <c r="AK11" s="32">
        <f t="shared" si="20"/>
        <v>0</v>
      </c>
      <c r="AL11" s="18" t="str">
        <f t="shared" si="21"/>
        <v xml:space="preserve"> </v>
      </c>
      <c r="AM11" s="18">
        <f t="shared" si="21"/>
        <v>12</v>
      </c>
      <c r="AN11" s="19">
        <f t="shared" si="6"/>
        <v>0</v>
      </c>
      <c r="AO11" s="77">
        <f t="shared" si="32"/>
        <v>0</v>
      </c>
      <c r="AP11" s="18">
        <v>0.32</v>
      </c>
      <c r="AQ11" s="20">
        <f t="shared" si="7"/>
        <v>0</v>
      </c>
      <c r="AR11" s="75">
        <f t="shared" si="8"/>
        <v>0</v>
      </c>
      <c r="AS11" s="75">
        <f t="shared" si="38"/>
        <v>0</v>
      </c>
      <c r="AT11" s="75">
        <f t="shared" si="33"/>
        <v>0</v>
      </c>
      <c r="AU11" s="18" t="str">
        <f t="shared" si="23"/>
        <v xml:space="preserve"> </v>
      </c>
      <c r="AW11" s="32">
        <f t="shared" si="24"/>
        <v>0</v>
      </c>
      <c r="AX11" s="18" t="str">
        <f t="shared" si="25"/>
        <v xml:space="preserve"> </v>
      </c>
      <c r="AY11" s="18"/>
      <c r="AZ11" s="19"/>
      <c r="BA11" s="77"/>
      <c r="BB11" s="18"/>
      <c r="BC11" s="20" t="s">
        <v>13</v>
      </c>
      <c r="BD11" s="75">
        <f t="shared" si="9"/>
        <v>0</v>
      </c>
      <c r="BE11" s="75">
        <f t="shared" si="10"/>
        <v>0</v>
      </c>
      <c r="BF11" s="75">
        <f t="shared" si="34"/>
        <v>0</v>
      </c>
      <c r="BG11" s="18" t="str">
        <f t="shared" si="26"/>
        <v xml:space="preserve"> </v>
      </c>
    </row>
    <row r="12" spans="1:59" x14ac:dyDescent="0.25">
      <c r="A12" s="32"/>
      <c r="B12" s="18" t="s">
        <v>13</v>
      </c>
      <c r="C12" s="18">
        <v>12</v>
      </c>
      <c r="D12" s="19">
        <v>0</v>
      </c>
      <c r="E12" s="77">
        <f t="shared" si="11"/>
        <v>0</v>
      </c>
      <c r="F12" s="18">
        <v>0.32</v>
      </c>
      <c r="G12" s="20"/>
      <c r="H12" s="75">
        <f t="shared" si="12"/>
        <v>0</v>
      </c>
      <c r="I12" s="75">
        <f t="shared" si="35"/>
        <v>0</v>
      </c>
      <c r="J12" s="75">
        <f t="shared" si="27"/>
        <v>0</v>
      </c>
      <c r="K12" s="18" t="s">
        <v>13</v>
      </c>
      <c r="M12" s="32">
        <f t="shared" si="13"/>
        <v>0</v>
      </c>
      <c r="N12" s="18" t="str">
        <f t="shared" si="0"/>
        <v xml:space="preserve"> </v>
      </c>
      <c r="O12" s="18">
        <f t="shared" si="0"/>
        <v>12</v>
      </c>
      <c r="P12" s="19">
        <f t="shared" si="0"/>
        <v>0</v>
      </c>
      <c r="Q12" s="77">
        <f t="shared" si="28"/>
        <v>0</v>
      </c>
      <c r="R12" s="18">
        <v>0.32</v>
      </c>
      <c r="S12" s="20">
        <f t="shared" si="1"/>
        <v>0</v>
      </c>
      <c r="T12" s="75">
        <f t="shared" si="2"/>
        <v>0</v>
      </c>
      <c r="U12" s="75">
        <f t="shared" si="36"/>
        <v>0</v>
      </c>
      <c r="V12" s="75">
        <f t="shared" si="29"/>
        <v>0</v>
      </c>
      <c r="W12" s="18" t="str">
        <f t="shared" si="15"/>
        <v xml:space="preserve"> </v>
      </c>
      <c r="Y12" s="32">
        <f t="shared" si="16"/>
        <v>0</v>
      </c>
      <c r="Z12" s="18" t="str">
        <f t="shared" si="17"/>
        <v xml:space="preserve"> </v>
      </c>
      <c r="AA12" s="18">
        <f t="shared" si="17"/>
        <v>12</v>
      </c>
      <c r="AB12" s="19">
        <f t="shared" si="3"/>
        <v>0</v>
      </c>
      <c r="AC12" s="77">
        <f t="shared" si="30"/>
        <v>0</v>
      </c>
      <c r="AD12" s="18">
        <v>0.32</v>
      </c>
      <c r="AE12" s="20">
        <f t="shared" si="4"/>
        <v>0</v>
      </c>
      <c r="AF12" s="75">
        <f t="shared" si="5"/>
        <v>0</v>
      </c>
      <c r="AG12" s="75">
        <f t="shared" si="37"/>
        <v>0</v>
      </c>
      <c r="AH12" s="75">
        <f t="shared" si="31"/>
        <v>0</v>
      </c>
      <c r="AI12" s="18" t="str">
        <f t="shared" si="19"/>
        <v xml:space="preserve"> </v>
      </c>
      <c r="AK12" s="32">
        <f t="shared" si="20"/>
        <v>0</v>
      </c>
      <c r="AL12" s="18" t="str">
        <f t="shared" si="21"/>
        <v xml:space="preserve"> </v>
      </c>
      <c r="AM12" s="18">
        <f t="shared" si="21"/>
        <v>12</v>
      </c>
      <c r="AN12" s="19">
        <f t="shared" si="6"/>
        <v>0</v>
      </c>
      <c r="AO12" s="77">
        <f t="shared" si="32"/>
        <v>0</v>
      </c>
      <c r="AP12" s="18">
        <v>0.32</v>
      </c>
      <c r="AQ12" s="20">
        <f t="shared" si="7"/>
        <v>0</v>
      </c>
      <c r="AR12" s="75">
        <f t="shared" si="8"/>
        <v>0</v>
      </c>
      <c r="AS12" s="75">
        <f t="shared" si="38"/>
        <v>0</v>
      </c>
      <c r="AT12" s="75">
        <f t="shared" si="33"/>
        <v>0</v>
      </c>
      <c r="AU12" s="18" t="str">
        <f t="shared" si="23"/>
        <v xml:space="preserve"> </v>
      </c>
      <c r="AW12" s="32">
        <f t="shared" si="24"/>
        <v>0</v>
      </c>
      <c r="AX12" s="18" t="str">
        <f t="shared" si="25"/>
        <v xml:space="preserve"> </v>
      </c>
      <c r="AY12" s="18"/>
      <c r="AZ12" s="19"/>
      <c r="BA12" s="77"/>
      <c r="BB12" s="18"/>
      <c r="BC12" s="20" t="s">
        <v>13</v>
      </c>
      <c r="BD12" s="75">
        <f t="shared" si="9"/>
        <v>0</v>
      </c>
      <c r="BE12" s="75">
        <f t="shared" si="10"/>
        <v>0</v>
      </c>
      <c r="BF12" s="75">
        <f t="shared" si="34"/>
        <v>0</v>
      </c>
      <c r="BG12" s="18" t="str">
        <f t="shared" si="26"/>
        <v xml:space="preserve"> </v>
      </c>
    </row>
    <row r="13" spans="1:59" x14ac:dyDescent="0.25">
      <c r="A13" s="32"/>
      <c r="B13" s="18" t="s">
        <v>13</v>
      </c>
      <c r="C13" s="18">
        <v>12</v>
      </c>
      <c r="D13" s="19">
        <v>0</v>
      </c>
      <c r="E13" s="77">
        <f t="shared" si="11"/>
        <v>0</v>
      </c>
      <c r="F13" s="18">
        <v>0.32</v>
      </c>
      <c r="G13" s="20"/>
      <c r="H13" s="75">
        <f t="shared" si="12"/>
        <v>0</v>
      </c>
      <c r="I13" s="75">
        <f t="shared" si="35"/>
        <v>0</v>
      </c>
      <c r="J13" s="75">
        <f t="shared" si="27"/>
        <v>0</v>
      </c>
      <c r="K13" s="18" t="s">
        <v>13</v>
      </c>
      <c r="M13" s="32">
        <f t="shared" si="13"/>
        <v>0</v>
      </c>
      <c r="N13" s="18" t="str">
        <f t="shared" si="0"/>
        <v xml:space="preserve"> </v>
      </c>
      <c r="O13" s="18">
        <f t="shared" si="0"/>
        <v>12</v>
      </c>
      <c r="P13" s="19">
        <f t="shared" si="0"/>
        <v>0</v>
      </c>
      <c r="Q13" s="77">
        <f t="shared" si="28"/>
        <v>0</v>
      </c>
      <c r="R13" s="18">
        <v>0.32</v>
      </c>
      <c r="S13" s="20">
        <f t="shared" si="1"/>
        <v>0</v>
      </c>
      <c r="T13" s="75">
        <f t="shared" si="2"/>
        <v>0</v>
      </c>
      <c r="U13" s="75">
        <f t="shared" si="36"/>
        <v>0</v>
      </c>
      <c r="V13" s="75">
        <f t="shared" si="29"/>
        <v>0</v>
      </c>
      <c r="W13" s="18" t="str">
        <f t="shared" si="15"/>
        <v xml:space="preserve"> </v>
      </c>
      <c r="Y13" s="32">
        <f t="shared" si="16"/>
        <v>0</v>
      </c>
      <c r="Z13" s="18" t="str">
        <f t="shared" si="17"/>
        <v xml:space="preserve"> </v>
      </c>
      <c r="AA13" s="18">
        <f t="shared" si="17"/>
        <v>12</v>
      </c>
      <c r="AB13" s="19">
        <f t="shared" si="3"/>
        <v>0</v>
      </c>
      <c r="AC13" s="77">
        <f t="shared" si="30"/>
        <v>0</v>
      </c>
      <c r="AD13" s="18">
        <v>0.32</v>
      </c>
      <c r="AE13" s="20">
        <f t="shared" si="4"/>
        <v>0</v>
      </c>
      <c r="AF13" s="75">
        <f t="shared" si="5"/>
        <v>0</v>
      </c>
      <c r="AG13" s="75">
        <f t="shared" si="37"/>
        <v>0</v>
      </c>
      <c r="AH13" s="75">
        <f t="shared" si="31"/>
        <v>0</v>
      </c>
      <c r="AI13" s="18" t="str">
        <f t="shared" si="19"/>
        <v xml:space="preserve"> </v>
      </c>
      <c r="AK13" s="32">
        <f t="shared" si="20"/>
        <v>0</v>
      </c>
      <c r="AL13" s="18" t="str">
        <f t="shared" si="21"/>
        <v xml:space="preserve"> </v>
      </c>
      <c r="AM13" s="18">
        <f t="shared" si="21"/>
        <v>12</v>
      </c>
      <c r="AN13" s="19">
        <f t="shared" si="6"/>
        <v>0</v>
      </c>
      <c r="AO13" s="77">
        <f t="shared" si="32"/>
        <v>0</v>
      </c>
      <c r="AP13" s="18">
        <v>0.32</v>
      </c>
      <c r="AQ13" s="20">
        <f t="shared" si="7"/>
        <v>0</v>
      </c>
      <c r="AR13" s="75">
        <f t="shared" si="8"/>
        <v>0</v>
      </c>
      <c r="AS13" s="75">
        <f t="shared" si="38"/>
        <v>0</v>
      </c>
      <c r="AT13" s="75">
        <f t="shared" si="33"/>
        <v>0</v>
      </c>
      <c r="AU13" s="18" t="str">
        <f t="shared" si="23"/>
        <v xml:space="preserve"> </v>
      </c>
      <c r="AW13" s="32">
        <f t="shared" si="24"/>
        <v>0</v>
      </c>
      <c r="AX13" s="18" t="str">
        <f t="shared" si="25"/>
        <v xml:space="preserve"> </v>
      </c>
      <c r="AY13" s="18"/>
      <c r="AZ13" s="19"/>
      <c r="BA13" s="77"/>
      <c r="BB13" s="18"/>
      <c r="BC13" s="20" t="s">
        <v>13</v>
      </c>
      <c r="BD13" s="75">
        <f t="shared" si="9"/>
        <v>0</v>
      </c>
      <c r="BE13" s="75">
        <f t="shared" si="10"/>
        <v>0</v>
      </c>
      <c r="BF13" s="75">
        <f t="shared" si="34"/>
        <v>0</v>
      </c>
      <c r="BG13" s="18" t="str">
        <f t="shared" si="26"/>
        <v xml:space="preserve"> </v>
      </c>
    </row>
    <row r="14" spans="1:59" x14ac:dyDescent="0.25">
      <c r="A14" s="32"/>
      <c r="B14" s="18" t="s">
        <v>13</v>
      </c>
      <c r="C14" s="18">
        <v>12</v>
      </c>
      <c r="D14" s="19">
        <v>0</v>
      </c>
      <c r="E14" s="77">
        <f t="shared" si="11"/>
        <v>0</v>
      </c>
      <c r="F14" s="18">
        <v>0.32</v>
      </c>
      <c r="G14" s="20"/>
      <c r="H14" s="75">
        <f t="shared" si="12"/>
        <v>0</v>
      </c>
      <c r="I14" s="75">
        <f t="shared" si="35"/>
        <v>0</v>
      </c>
      <c r="J14" s="75">
        <f t="shared" si="27"/>
        <v>0</v>
      </c>
      <c r="K14" s="18" t="s">
        <v>13</v>
      </c>
      <c r="M14" s="32">
        <f t="shared" si="13"/>
        <v>0</v>
      </c>
      <c r="N14" s="18" t="str">
        <f t="shared" si="0"/>
        <v xml:space="preserve"> </v>
      </c>
      <c r="O14" s="18">
        <f t="shared" si="0"/>
        <v>12</v>
      </c>
      <c r="P14" s="19">
        <f t="shared" si="0"/>
        <v>0</v>
      </c>
      <c r="Q14" s="77">
        <f t="shared" si="28"/>
        <v>0</v>
      </c>
      <c r="R14" s="18">
        <v>0.32</v>
      </c>
      <c r="S14" s="20">
        <f t="shared" si="1"/>
        <v>0</v>
      </c>
      <c r="T14" s="75">
        <f t="shared" si="2"/>
        <v>0</v>
      </c>
      <c r="U14" s="75">
        <f t="shared" si="36"/>
        <v>0</v>
      </c>
      <c r="V14" s="75">
        <f t="shared" si="29"/>
        <v>0</v>
      </c>
      <c r="W14" s="18" t="str">
        <f t="shared" si="15"/>
        <v xml:space="preserve"> </v>
      </c>
      <c r="Y14" s="32">
        <f t="shared" si="16"/>
        <v>0</v>
      </c>
      <c r="Z14" s="18" t="str">
        <f t="shared" si="17"/>
        <v xml:space="preserve"> </v>
      </c>
      <c r="AA14" s="18">
        <f t="shared" si="17"/>
        <v>12</v>
      </c>
      <c r="AB14" s="19">
        <f t="shared" si="3"/>
        <v>0</v>
      </c>
      <c r="AC14" s="77">
        <f t="shared" si="30"/>
        <v>0</v>
      </c>
      <c r="AD14" s="18">
        <v>0.32</v>
      </c>
      <c r="AE14" s="20">
        <f t="shared" si="4"/>
        <v>0</v>
      </c>
      <c r="AF14" s="75">
        <f t="shared" si="5"/>
        <v>0</v>
      </c>
      <c r="AG14" s="75">
        <f t="shared" si="37"/>
        <v>0</v>
      </c>
      <c r="AH14" s="75">
        <f t="shared" si="31"/>
        <v>0</v>
      </c>
      <c r="AI14" s="18" t="str">
        <f t="shared" si="19"/>
        <v xml:space="preserve"> </v>
      </c>
      <c r="AK14" s="32">
        <f t="shared" si="20"/>
        <v>0</v>
      </c>
      <c r="AL14" s="18" t="str">
        <f t="shared" si="21"/>
        <v xml:space="preserve"> </v>
      </c>
      <c r="AM14" s="18">
        <f t="shared" si="21"/>
        <v>12</v>
      </c>
      <c r="AN14" s="19">
        <f t="shared" si="6"/>
        <v>0</v>
      </c>
      <c r="AO14" s="77">
        <f t="shared" si="32"/>
        <v>0</v>
      </c>
      <c r="AP14" s="18">
        <v>0.32</v>
      </c>
      <c r="AQ14" s="20">
        <f t="shared" si="7"/>
        <v>0</v>
      </c>
      <c r="AR14" s="75">
        <f t="shared" si="8"/>
        <v>0</v>
      </c>
      <c r="AS14" s="75">
        <f t="shared" si="38"/>
        <v>0</v>
      </c>
      <c r="AT14" s="75">
        <f t="shared" si="33"/>
        <v>0</v>
      </c>
      <c r="AU14" s="18" t="str">
        <f t="shared" si="23"/>
        <v xml:space="preserve"> </v>
      </c>
      <c r="AW14" s="32">
        <f t="shared" si="24"/>
        <v>0</v>
      </c>
      <c r="AX14" s="18" t="str">
        <f t="shared" si="25"/>
        <v xml:space="preserve"> </v>
      </c>
      <c r="AY14" s="18"/>
      <c r="AZ14" s="19"/>
      <c r="BA14" s="77"/>
      <c r="BB14" s="18"/>
      <c r="BC14" s="20" t="s">
        <v>13</v>
      </c>
      <c r="BD14" s="75">
        <f t="shared" si="9"/>
        <v>0</v>
      </c>
      <c r="BE14" s="75">
        <f t="shared" si="10"/>
        <v>0</v>
      </c>
      <c r="BF14" s="75">
        <f t="shared" si="34"/>
        <v>0</v>
      </c>
      <c r="BG14" s="18" t="str">
        <f t="shared" si="26"/>
        <v xml:space="preserve"> </v>
      </c>
    </row>
    <row r="15" spans="1:59" x14ac:dyDescent="0.25">
      <c r="A15" s="32"/>
      <c r="B15" s="18" t="s">
        <v>13</v>
      </c>
      <c r="C15" s="18">
        <v>12</v>
      </c>
      <c r="D15" s="19">
        <v>0</v>
      </c>
      <c r="E15" s="77">
        <f t="shared" si="11"/>
        <v>0</v>
      </c>
      <c r="F15" s="18">
        <v>0.32</v>
      </c>
      <c r="G15" s="20"/>
      <c r="H15" s="75">
        <f t="shared" si="12"/>
        <v>0</v>
      </c>
      <c r="I15" s="75">
        <f t="shared" si="35"/>
        <v>0</v>
      </c>
      <c r="J15" s="75">
        <f t="shared" si="27"/>
        <v>0</v>
      </c>
      <c r="K15" s="18" t="s">
        <v>13</v>
      </c>
      <c r="M15" s="32">
        <f t="shared" si="13"/>
        <v>0</v>
      </c>
      <c r="N15" s="18" t="str">
        <f t="shared" si="0"/>
        <v xml:space="preserve"> </v>
      </c>
      <c r="O15" s="18">
        <f t="shared" si="0"/>
        <v>12</v>
      </c>
      <c r="P15" s="19">
        <f t="shared" si="0"/>
        <v>0</v>
      </c>
      <c r="Q15" s="77">
        <f t="shared" si="28"/>
        <v>0</v>
      </c>
      <c r="R15" s="18">
        <v>0.32</v>
      </c>
      <c r="S15" s="20">
        <f t="shared" si="1"/>
        <v>0</v>
      </c>
      <c r="T15" s="75">
        <f t="shared" si="2"/>
        <v>0</v>
      </c>
      <c r="U15" s="75">
        <f t="shared" si="36"/>
        <v>0</v>
      </c>
      <c r="V15" s="75">
        <f t="shared" si="29"/>
        <v>0</v>
      </c>
      <c r="W15" s="18" t="str">
        <f t="shared" si="15"/>
        <v xml:space="preserve"> </v>
      </c>
      <c r="Y15" s="32">
        <f t="shared" si="16"/>
        <v>0</v>
      </c>
      <c r="Z15" s="18" t="str">
        <f t="shared" si="17"/>
        <v xml:space="preserve"> </v>
      </c>
      <c r="AA15" s="18">
        <f t="shared" si="17"/>
        <v>12</v>
      </c>
      <c r="AB15" s="19">
        <f t="shared" si="3"/>
        <v>0</v>
      </c>
      <c r="AC15" s="77">
        <f t="shared" si="30"/>
        <v>0</v>
      </c>
      <c r="AD15" s="18">
        <v>0.32</v>
      </c>
      <c r="AE15" s="20">
        <f t="shared" si="4"/>
        <v>0</v>
      </c>
      <c r="AF15" s="75">
        <f t="shared" si="5"/>
        <v>0</v>
      </c>
      <c r="AG15" s="75">
        <f t="shared" si="37"/>
        <v>0</v>
      </c>
      <c r="AH15" s="75">
        <f t="shared" si="31"/>
        <v>0</v>
      </c>
      <c r="AI15" s="18" t="str">
        <f t="shared" si="19"/>
        <v xml:space="preserve"> </v>
      </c>
      <c r="AK15" s="32">
        <f t="shared" si="20"/>
        <v>0</v>
      </c>
      <c r="AL15" s="18" t="str">
        <f t="shared" si="21"/>
        <v xml:space="preserve"> </v>
      </c>
      <c r="AM15" s="18">
        <f t="shared" si="21"/>
        <v>12</v>
      </c>
      <c r="AN15" s="19">
        <f t="shared" si="6"/>
        <v>0</v>
      </c>
      <c r="AO15" s="77">
        <f t="shared" si="32"/>
        <v>0</v>
      </c>
      <c r="AP15" s="18">
        <v>0.32</v>
      </c>
      <c r="AQ15" s="20">
        <f t="shared" si="7"/>
        <v>0</v>
      </c>
      <c r="AR15" s="75">
        <f t="shared" si="8"/>
        <v>0</v>
      </c>
      <c r="AS15" s="75">
        <f t="shared" si="38"/>
        <v>0</v>
      </c>
      <c r="AT15" s="75">
        <f t="shared" si="33"/>
        <v>0</v>
      </c>
      <c r="AU15" s="18" t="str">
        <f t="shared" si="23"/>
        <v xml:space="preserve"> </v>
      </c>
      <c r="AW15" s="32">
        <f t="shared" si="24"/>
        <v>0</v>
      </c>
      <c r="AX15" s="18" t="str">
        <f t="shared" si="25"/>
        <v xml:space="preserve"> </v>
      </c>
      <c r="AY15" s="18"/>
      <c r="AZ15" s="19"/>
      <c r="BA15" s="77"/>
      <c r="BB15" s="18"/>
      <c r="BC15" s="20" t="s">
        <v>13</v>
      </c>
      <c r="BD15" s="75">
        <f t="shared" si="9"/>
        <v>0</v>
      </c>
      <c r="BE15" s="75">
        <f t="shared" si="10"/>
        <v>0</v>
      </c>
      <c r="BF15" s="75">
        <f t="shared" si="34"/>
        <v>0</v>
      </c>
      <c r="BG15" s="18" t="str">
        <f t="shared" si="26"/>
        <v xml:space="preserve"> </v>
      </c>
    </row>
    <row r="16" spans="1:59" x14ac:dyDescent="0.25">
      <c r="A16" s="32"/>
      <c r="B16" s="18" t="s">
        <v>13</v>
      </c>
      <c r="C16" s="18">
        <v>12</v>
      </c>
      <c r="D16" s="19">
        <v>0</v>
      </c>
      <c r="E16" s="77">
        <f t="shared" si="11"/>
        <v>0</v>
      </c>
      <c r="F16" s="18">
        <v>0.32</v>
      </c>
      <c r="G16" s="20"/>
      <c r="H16" s="75">
        <f t="shared" si="12"/>
        <v>0</v>
      </c>
      <c r="I16" s="75">
        <f t="shared" si="35"/>
        <v>0</v>
      </c>
      <c r="J16" s="75">
        <f t="shared" si="27"/>
        <v>0</v>
      </c>
      <c r="K16" s="18" t="s">
        <v>13</v>
      </c>
      <c r="M16" s="32">
        <f t="shared" si="13"/>
        <v>0</v>
      </c>
      <c r="N16" s="18" t="str">
        <f t="shared" si="0"/>
        <v xml:space="preserve"> </v>
      </c>
      <c r="O16" s="18">
        <f t="shared" si="0"/>
        <v>12</v>
      </c>
      <c r="P16" s="19">
        <f t="shared" si="0"/>
        <v>0</v>
      </c>
      <c r="Q16" s="77">
        <f t="shared" si="28"/>
        <v>0</v>
      </c>
      <c r="R16" s="18">
        <v>0.32</v>
      </c>
      <c r="S16" s="20">
        <f t="shared" si="1"/>
        <v>0</v>
      </c>
      <c r="T16" s="75">
        <f t="shared" si="2"/>
        <v>0</v>
      </c>
      <c r="U16" s="75">
        <f t="shared" si="36"/>
        <v>0</v>
      </c>
      <c r="V16" s="75">
        <f t="shared" si="29"/>
        <v>0</v>
      </c>
      <c r="W16" s="18" t="str">
        <f t="shared" si="15"/>
        <v xml:space="preserve"> </v>
      </c>
      <c r="Y16" s="32">
        <f t="shared" si="16"/>
        <v>0</v>
      </c>
      <c r="Z16" s="18" t="str">
        <f t="shared" si="17"/>
        <v xml:space="preserve"> </v>
      </c>
      <c r="AA16" s="18">
        <f t="shared" si="17"/>
        <v>12</v>
      </c>
      <c r="AB16" s="19">
        <f t="shared" si="3"/>
        <v>0</v>
      </c>
      <c r="AC16" s="77">
        <f t="shared" si="30"/>
        <v>0</v>
      </c>
      <c r="AD16" s="18">
        <v>0.32</v>
      </c>
      <c r="AE16" s="20">
        <f t="shared" si="4"/>
        <v>0</v>
      </c>
      <c r="AF16" s="75">
        <f t="shared" si="5"/>
        <v>0</v>
      </c>
      <c r="AG16" s="75">
        <f t="shared" si="37"/>
        <v>0</v>
      </c>
      <c r="AH16" s="75">
        <f t="shared" si="31"/>
        <v>0</v>
      </c>
      <c r="AI16" s="18" t="str">
        <f t="shared" si="19"/>
        <v xml:space="preserve"> </v>
      </c>
      <c r="AK16" s="32">
        <f t="shared" si="20"/>
        <v>0</v>
      </c>
      <c r="AL16" s="18" t="str">
        <f t="shared" si="21"/>
        <v xml:space="preserve"> </v>
      </c>
      <c r="AM16" s="18">
        <f t="shared" si="21"/>
        <v>12</v>
      </c>
      <c r="AN16" s="19">
        <f t="shared" si="6"/>
        <v>0</v>
      </c>
      <c r="AO16" s="77">
        <f t="shared" si="32"/>
        <v>0</v>
      </c>
      <c r="AP16" s="18">
        <v>0.32</v>
      </c>
      <c r="AQ16" s="20">
        <f t="shared" si="7"/>
        <v>0</v>
      </c>
      <c r="AR16" s="75">
        <f t="shared" si="8"/>
        <v>0</v>
      </c>
      <c r="AS16" s="75">
        <f t="shared" si="38"/>
        <v>0</v>
      </c>
      <c r="AT16" s="75">
        <f t="shared" si="33"/>
        <v>0</v>
      </c>
      <c r="AU16" s="18" t="str">
        <f t="shared" si="23"/>
        <v xml:space="preserve"> </v>
      </c>
      <c r="AW16" s="32">
        <f t="shared" si="24"/>
        <v>0</v>
      </c>
      <c r="AX16" s="18" t="str">
        <f t="shared" si="25"/>
        <v xml:space="preserve"> </v>
      </c>
      <c r="AY16" s="18"/>
      <c r="AZ16" s="19"/>
      <c r="BA16" s="77"/>
      <c r="BB16" s="18"/>
      <c r="BC16" s="20" t="s">
        <v>13</v>
      </c>
      <c r="BD16" s="75">
        <f t="shared" si="9"/>
        <v>0</v>
      </c>
      <c r="BE16" s="75">
        <f t="shared" si="10"/>
        <v>0</v>
      </c>
      <c r="BF16" s="75">
        <f t="shared" si="34"/>
        <v>0</v>
      </c>
      <c r="BG16" s="18" t="str">
        <f t="shared" si="26"/>
        <v xml:space="preserve"> </v>
      </c>
    </row>
    <row r="17" spans="1:59" x14ac:dyDescent="0.25">
      <c r="A17" s="32" t="s">
        <v>13</v>
      </c>
      <c r="B17" s="18" t="s">
        <v>13</v>
      </c>
      <c r="C17" s="18">
        <v>12</v>
      </c>
      <c r="D17" s="19">
        <v>0</v>
      </c>
      <c r="E17" s="77">
        <f t="shared" si="11"/>
        <v>0</v>
      </c>
      <c r="F17" s="18">
        <v>0.32</v>
      </c>
      <c r="G17" s="20"/>
      <c r="H17" s="75">
        <f t="shared" si="12"/>
        <v>0</v>
      </c>
      <c r="I17" s="75">
        <f t="shared" si="35"/>
        <v>0</v>
      </c>
      <c r="J17" s="75">
        <f t="shared" si="27"/>
        <v>0</v>
      </c>
      <c r="K17" s="18" t="s">
        <v>13</v>
      </c>
      <c r="M17" s="32" t="str">
        <f t="shared" si="13"/>
        <v xml:space="preserve"> </v>
      </c>
      <c r="N17" s="18" t="str">
        <f t="shared" si="0"/>
        <v xml:space="preserve"> </v>
      </c>
      <c r="O17" s="18">
        <f t="shared" si="0"/>
        <v>12</v>
      </c>
      <c r="P17" s="19">
        <f t="shared" si="0"/>
        <v>0</v>
      </c>
      <c r="Q17" s="77">
        <f t="shared" si="28"/>
        <v>0</v>
      </c>
      <c r="R17" s="18">
        <v>0.32</v>
      </c>
      <c r="S17" s="20">
        <f t="shared" si="1"/>
        <v>0</v>
      </c>
      <c r="T17" s="75">
        <f t="shared" si="2"/>
        <v>0</v>
      </c>
      <c r="U17" s="75">
        <f t="shared" si="36"/>
        <v>0</v>
      </c>
      <c r="V17" s="75">
        <f t="shared" si="29"/>
        <v>0</v>
      </c>
      <c r="W17" s="18" t="str">
        <f t="shared" si="15"/>
        <v xml:space="preserve"> </v>
      </c>
      <c r="Y17" s="32" t="str">
        <f t="shared" si="16"/>
        <v xml:space="preserve"> </v>
      </c>
      <c r="Z17" s="18" t="str">
        <f t="shared" si="17"/>
        <v xml:space="preserve"> </v>
      </c>
      <c r="AA17" s="18">
        <f t="shared" si="17"/>
        <v>12</v>
      </c>
      <c r="AB17" s="19">
        <f t="shared" si="3"/>
        <v>0</v>
      </c>
      <c r="AC17" s="77">
        <f t="shared" si="30"/>
        <v>0</v>
      </c>
      <c r="AD17" s="18">
        <v>0.32</v>
      </c>
      <c r="AE17" s="20">
        <f t="shared" si="4"/>
        <v>0</v>
      </c>
      <c r="AF17" s="75">
        <f t="shared" si="5"/>
        <v>0</v>
      </c>
      <c r="AG17" s="75">
        <f t="shared" si="37"/>
        <v>0</v>
      </c>
      <c r="AH17" s="75">
        <f t="shared" si="31"/>
        <v>0</v>
      </c>
      <c r="AI17" s="18" t="str">
        <f t="shared" si="19"/>
        <v xml:space="preserve"> </v>
      </c>
      <c r="AK17" s="32" t="str">
        <f t="shared" si="20"/>
        <v xml:space="preserve"> </v>
      </c>
      <c r="AL17" s="18" t="str">
        <f t="shared" si="21"/>
        <v xml:space="preserve"> </v>
      </c>
      <c r="AM17" s="18">
        <f t="shared" si="21"/>
        <v>12</v>
      </c>
      <c r="AN17" s="19">
        <f t="shared" si="6"/>
        <v>0</v>
      </c>
      <c r="AO17" s="77">
        <f t="shared" si="32"/>
        <v>0</v>
      </c>
      <c r="AP17" s="18">
        <v>0.32</v>
      </c>
      <c r="AQ17" s="20">
        <f t="shared" si="7"/>
        <v>0</v>
      </c>
      <c r="AR17" s="75">
        <f t="shared" si="8"/>
        <v>0</v>
      </c>
      <c r="AS17" s="75">
        <f t="shared" si="38"/>
        <v>0</v>
      </c>
      <c r="AT17" s="75">
        <f t="shared" si="33"/>
        <v>0</v>
      </c>
      <c r="AU17" s="18" t="str">
        <f t="shared" si="23"/>
        <v xml:space="preserve"> </v>
      </c>
      <c r="AW17" s="32" t="str">
        <f t="shared" si="24"/>
        <v xml:space="preserve"> </v>
      </c>
      <c r="AX17" s="18" t="str">
        <f t="shared" si="25"/>
        <v xml:space="preserve"> </v>
      </c>
      <c r="AY17" s="18"/>
      <c r="AZ17" s="19"/>
      <c r="BA17" s="77"/>
      <c r="BB17" s="18"/>
      <c r="BC17" s="20" t="s">
        <v>13</v>
      </c>
      <c r="BD17" s="75">
        <f t="shared" si="9"/>
        <v>0</v>
      </c>
      <c r="BE17" s="75">
        <f t="shared" si="10"/>
        <v>0</v>
      </c>
      <c r="BF17" s="75">
        <f t="shared" si="34"/>
        <v>0</v>
      </c>
      <c r="BG17" s="18" t="str">
        <f t="shared" si="26"/>
        <v xml:space="preserve"> </v>
      </c>
    </row>
    <row r="18" spans="1:59" x14ac:dyDescent="0.25">
      <c r="A18" s="32" t="s">
        <v>66</v>
      </c>
      <c r="B18" s="18" t="s">
        <v>13</v>
      </c>
      <c r="C18" s="18">
        <v>12</v>
      </c>
      <c r="D18" s="19">
        <v>0</v>
      </c>
      <c r="E18" s="77">
        <f t="shared" si="11"/>
        <v>0</v>
      </c>
      <c r="F18" s="97">
        <v>0</v>
      </c>
      <c r="G18" s="20"/>
      <c r="H18" s="75">
        <f t="shared" si="12"/>
        <v>0</v>
      </c>
      <c r="I18" s="75">
        <f t="shared" si="35"/>
        <v>0</v>
      </c>
      <c r="J18" s="75">
        <f t="shared" si="27"/>
        <v>0</v>
      </c>
      <c r="K18" s="18">
        <v>514000</v>
      </c>
      <c r="M18" s="62" t="str">
        <f t="shared" si="0"/>
        <v>Postdoc Scholars</v>
      </c>
      <c r="N18" s="18" t="str">
        <f t="shared" si="0"/>
        <v xml:space="preserve"> </v>
      </c>
      <c r="O18" s="18">
        <f t="shared" si="0"/>
        <v>12</v>
      </c>
      <c r="P18" s="19">
        <f t="shared" si="0"/>
        <v>0</v>
      </c>
      <c r="Q18" s="77">
        <f t="shared" si="28"/>
        <v>0</v>
      </c>
      <c r="R18" s="98">
        <v>0</v>
      </c>
      <c r="S18" s="20">
        <f t="shared" si="1"/>
        <v>0</v>
      </c>
      <c r="T18" s="75">
        <f t="shared" si="2"/>
        <v>0</v>
      </c>
      <c r="U18" s="75">
        <v>0</v>
      </c>
      <c r="V18" s="75">
        <f t="shared" si="29"/>
        <v>0</v>
      </c>
      <c r="W18" s="18">
        <v>514000</v>
      </c>
      <c r="Y18" s="62" t="str">
        <f t="shared" si="17"/>
        <v>Postdoc Scholars</v>
      </c>
      <c r="Z18" s="18" t="str">
        <f t="shared" si="17"/>
        <v xml:space="preserve"> </v>
      </c>
      <c r="AA18" s="18">
        <f t="shared" si="17"/>
        <v>12</v>
      </c>
      <c r="AB18" s="19">
        <f t="shared" si="3"/>
        <v>0</v>
      </c>
      <c r="AC18" s="77">
        <f t="shared" si="30"/>
        <v>0</v>
      </c>
      <c r="AD18" s="98">
        <v>0</v>
      </c>
      <c r="AE18" s="20">
        <f t="shared" si="4"/>
        <v>0</v>
      </c>
      <c r="AF18" s="75">
        <f t="shared" si="5"/>
        <v>0</v>
      </c>
      <c r="AG18" s="75">
        <f t="shared" si="37"/>
        <v>0</v>
      </c>
      <c r="AH18" s="75">
        <f t="shared" si="31"/>
        <v>0</v>
      </c>
      <c r="AI18" s="18">
        <v>514000</v>
      </c>
      <c r="AK18" s="62" t="str">
        <f t="shared" si="21"/>
        <v>Postdoc Scholars</v>
      </c>
      <c r="AL18" s="18" t="str">
        <f t="shared" si="21"/>
        <v xml:space="preserve"> </v>
      </c>
      <c r="AM18" s="18">
        <f t="shared" si="21"/>
        <v>12</v>
      </c>
      <c r="AN18" s="19">
        <f t="shared" si="6"/>
        <v>0</v>
      </c>
      <c r="AO18" s="77">
        <f t="shared" si="32"/>
        <v>0</v>
      </c>
      <c r="AP18" s="98">
        <v>0</v>
      </c>
      <c r="AQ18" s="20">
        <f t="shared" si="7"/>
        <v>0</v>
      </c>
      <c r="AR18" s="75">
        <f t="shared" si="8"/>
        <v>0</v>
      </c>
      <c r="AS18" s="75">
        <f t="shared" si="38"/>
        <v>0</v>
      </c>
      <c r="AT18" s="75">
        <f t="shared" si="33"/>
        <v>0</v>
      </c>
      <c r="AU18" s="18">
        <v>514000</v>
      </c>
      <c r="AW18" s="32" t="str">
        <f xml:space="preserve"> AK18</f>
        <v>Postdoc Scholars</v>
      </c>
      <c r="AX18" s="18" t="str">
        <f t="shared" si="25"/>
        <v xml:space="preserve"> </v>
      </c>
      <c r="AY18" s="18"/>
      <c r="AZ18" s="19"/>
      <c r="BA18" s="77"/>
      <c r="BB18" s="18"/>
      <c r="BC18" s="20" t="s">
        <v>13</v>
      </c>
      <c r="BD18" s="75">
        <f t="shared" si="9"/>
        <v>0</v>
      </c>
      <c r="BE18" s="75">
        <f t="shared" si="10"/>
        <v>0</v>
      </c>
      <c r="BF18" s="75">
        <f t="shared" si="34"/>
        <v>0</v>
      </c>
      <c r="BG18" s="18">
        <v>514000</v>
      </c>
    </row>
    <row r="19" spans="1:59" x14ac:dyDescent="0.25">
      <c r="A19" s="32" t="s">
        <v>67</v>
      </c>
      <c r="B19" s="18" t="s">
        <v>13</v>
      </c>
      <c r="C19" s="18">
        <v>12</v>
      </c>
      <c r="D19" s="19">
        <v>0</v>
      </c>
      <c r="E19" s="77">
        <f t="shared" si="11"/>
        <v>0</v>
      </c>
      <c r="F19" s="97">
        <v>0</v>
      </c>
      <c r="G19" s="20"/>
      <c r="H19" s="75">
        <f t="shared" si="12"/>
        <v>0</v>
      </c>
      <c r="I19" s="75">
        <f t="shared" si="35"/>
        <v>0</v>
      </c>
      <c r="J19" s="75">
        <f t="shared" si="27"/>
        <v>0</v>
      </c>
      <c r="K19" s="18">
        <v>512000</v>
      </c>
      <c r="M19" s="62" t="str">
        <f t="shared" si="0"/>
        <v>Students</v>
      </c>
      <c r="N19" s="18" t="str">
        <f t="shared" si="0"/>
        <v xml:space="preserve"> </v>
      </c>
      <c r="O19" s="18">
        <f t="shared" si="0"/>
        <v>12</v>
      </c>
      <c r="P19" s="19">
        <f t="shared" si="0"/>
        <v>0</v>
      </c>
      <c r="Q19" s="77">
        <f t="shared" si="28"/>
        <v>0</v>
      </c>
      <c r="R19" s="98">
        <v>0</v>
      </c>
      <c r="S19" s="20">
        <f t="shared" si="1"/>
        <v>0</v>
      </c>
      <c r="T19" s="75">
        <f t="shared" si="2"/>
        <v>0</v>
      </c>
      <c r="U19" s="75">
        <v>0</v>
      </c>
      <c r="V19" s="75">
        <f t="shared" si="29"/>
        <v>0</v>
      </c>
      <c r="W19" s="18">
        <v>512000</v>
      </c>
      <c r="Y19" s="62" t="str">
        <f t="shared" si="17"/>
        <v>Students</v>
      </c>
      <c r="Z19" s="18" t="str">
        <f t="shared" si="17"/>
        <v xml:space="preserve"> </v>
      </c>
      <c r="AA19" s="18">
        <f t="shared" si="17"/>
        <v>12</v>
      </c>
      <c r="AB19" s="19">
        <f t="shared" si="3"/>
        <v>0</v>
      </c>
      <c r="AC19" s="77">
        <f t="shared" si="30"/>
        <v>0</v>
      </c>
      <c r="AD19" s="98">
        <v>0</v>
      </c>
      <c r="AE19" s="20">
        <f t="shared" si="4"/>
        <v>0</v>
      </c>
      <c r="AF19" s="75">
        <f t="shared" si="5"/>
        <v>0</v>
      </c>
      <c r="AG19" s="75">
        <f t="shared" si="37"/>
        <v>0</v>
      </c>
      <c r="AH19" s="75">
        <f t="shared" si="31"/>
        <v>0</v>
      </c>
      <c r="AI19" s="18">
        <v>512000</v>
      </c>
      <c r="AK19" s="62" t="str">
        <f t="shared" si="21"/>
        <v>Students</v>
      </c>
      <c r="AL19" s="18" t="str">
        <f t="shared" si="21"/>
        <v xml:space="preserve"> </v>
      </c>
      <c r="AM19" s="18">
        <f t="shared" si="21"/>
        <v>12</v>
      </c>
      <c r="AN19" s="19">
        <f t="shared" si="6"/>
        <v>0</v>
      </c>
      <c r="AO19" s="77">
        <f t="shared" si="32"/>
        <v>0</v>
      </c>
      <c r="AP19" s="98">
        <v>0</v>
      </c>
      <c r="AQ19" s="20">
        <f t="shared" si="7"/>
        <v>0</v>
      </c>
      <c r="AR19" s="75">
        <f t="shared" si="8"/>
        <v>0</v>
      </c>
      <c r="AS19" s="75">
        <f t="shared" si="38"/>
        <v>0</v>
      </c>
      <c r="AT19" s="75">
        <f t="shared" si="33"/>
        <v>0</v>
      </c>
      <c r="AU19" s="18">
        <v>512000</v>
      </c>
      <c r="AW19" s="32" t="str">
        <f xml:space="preserve"> AK19</f>
        <v>Students</v>
      </c>
      <c r="AX19" s="18" t="str">
        <f t="shared" si="25"/>
        <v xml:space="preserve"> </v>
      </c>
      <c r="AY19" s="18"/>
      <c r="AZ19" s="19"/>
      <c r="BA19" s="77"/>
      <c r="BB19" s="18"/>
      <c r="BC19" s="20" t="s">
        <v>13</v>
      </c>
      <c r="BD19" s="75">
        <f t="shared" si="9"/>
        <v>0</v>
      </c>
      <c r="BE19" s="75">
        <f t="shared" si="10"/>
        <v>0</v>
      </c>
      <c r="BF19" s="75">
        <f t="shared" si="34"/>
        <v>0</v>
      </c>
      <c r="BG19" s="18">
        <v>512000</v>
      </c>
    </row>
    <row r="20" spans="1:59" ht="15.75" thickBot="1" x14ac:dyDescent="0.3">
      <c r="A20" s="33" t="s">
        <v>13</v>
      </c>
      <c r="B20" s="7" t="s">
        <v>13</v>
      </c>
      <c r="C20" s="7"/>
      <c r="D20" s="7"/>
      <c r="E20" s="7"/>
      <c r="F20" s="7"/>
      <c r="G20" s="61" t="s">
        <v>9</v>
      </c>
      <c r="H20" s="76">
        <f>SUM(H5:H19)</f>
        <v>0</v>
      </c>
      <c r="I20" s="76">
        <f>SUM(I5:I19)</f>
        <v>0</v>
      </c>
      <c r="J20" s="74">
        <f>SUM(H20:I20)</f>
        <v>0</v>
      </c>
      <c r="K20" s="27"/>
      <c r="M20" s="124" t="s">
        <v>65</v>
      </c>
      <c r="N20" s="125"/>
      <c r="O20" s="125"/>
      <c r="P20" s="125"/>
      <c r="Q20" s="125"/>
      <c r="R20" s="126"/>
      <c r="S20" s="61" t="s">
        <v>9</v>
      </c>
      <c r="T20" s="76">
        <f>SUM(T5:T19)</f>
        <v>0</v>
      </c>
      <c r="U20" s="76">
        <f>SUM(U5:U19)</f>
        <v>0</v>
      </c>
      <c r="V20" s="74">
        <f>SUM(T20:U20)</f>
        <v>0</v>
      </c>
      <c r="W20" s="27"/>
      <c r="Y20" s="124" t="s">
        <v>65</v>
      </c>
      <c r="Z20" s="125"/>
      <c r="AA20" s="125"/>
      <c r="AB20" s="125"/>
      <c r="AC20" s="125"/>
      <c r="AD20" s="126"/>
      <c r="AE20" s="61" t="s">
        <v>9</v>
      </c>
      <c r="AF20" s="76">
        <f>SUM(AF5:AF19)</f>
        <v>0</v>
      </c>
      <c r="AG20" s="76">
        <f>SUM(AG5:AG19)</f>
        <v>0</v>
      </c>
      <c r="AH20" s="74">
        <f>SUM(AF20:AG20)</f>
        <v>0</v>
      </c>
      <c r="AI20" s="27"/>
      <c r="AK20" s="124" t="s">
        <v>65</v>
      </c>
      <c r="AL20" s="125"/>
      <c r="AM20" s="125"/>
      <c r="AN20" s="125"/>
      <c r="AO20" s="125"/>
      <c r="AP20" s="126"/>
      <c r="AQ20" s="61" t="s">
        <v>9</v>
      </c>
      <c r="AR20" s="76">
        <f>SUM(AR5:AR19)</f>
        <v>0</v>
      </c>
      <c r="AS20" s="76">
        <f>SUM(AS5:AS19)</f>
        <v>0</v>
      </c>
      <c r="AT20" s="74">
        <f>SUM(AR20:AS20)</f>
        <v>0</v>
      </c>
      <c r="AU20" s="27"/>
      <c r="AW20" s="111" t="s">
        <v>13</v>
      </c>
      <c r="AX20" s="112"/>
      <c r="AY20" s="112"/>
      <c r="AZ20" s="112"/>
      <c r="BA20" s="112"/>
      <c r="BB20" s="113"/>
      <c r="BC20" s="61" t="s">
        <v>9</v>
      </c>
      <c r="BD20" s="76">
        <f>SUM(BD5:BD19)</f>
        <v>0</v>
      </c>
      <c r="BE20" s="76">
        <f>SUM(BE5:BE19)</f>
        <v>0</v>
      </c>
      <c r="BF20" s="74">
        <f>SUM(BD20:BE20)</f>
        <v>0</v>
      </c>
      <c r="BG20" s="27"/>
    </row>
    <row r="21" spans="1:59" ht="15.75" thickBot="1" x14ac:dyDescent="0.3">
      <c r="A21" s="108" t="s">
        <v>13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26"/>
      <c r="M21" s="108" t="s">
        <v>22</v>
      </c>
      <c r="N21" s="109"/>
      <c r="O21" s="109"/>
      <c r="P21" s="109"/>
      <c r="Q21" s="109"/>
      <c r="R21" s="109"/>
      <c r="S21" s="109"/>
      <c r="T21" s="109"/>
      <c r="U21" s="109"/>
      <c r="V21" s="109"/>
      <c r="W21" s="26"/>
      <c r="Y21" s="108" t="s">
        <v>22</v>
      </c>
      <c r="Z21" s="109"/>
      <c r="AA21" s="109"/>
      <c r="AB21" s="109"/>
      <c r="AC21" s="109"/>
      <c r="AD21" s="109"/>
      <c r="AE21" s="109"/>
      <c r="AF21" s="109"/>
      <c r="AG21" s="109"/>
      <c r="AH21" s="109"/>
      <c r="AI21" s="26"/>
      <c r="AK21" s="108" t="s">
        <v>22</v>
      </c>
      <c r="AL21" s="109"/>
      <c r="AM21" s="109"/>
      <c r="AN21" s="109"/>
      <c r="AO21" s="109"/>
      <c r="AP21" s="109"/>
      <c r="AQ21" s="109"/>
      <c r="AR21" s="109"/>
      <c r="AS21" s="109"/>
      <c r="AT21" s="109"/>
      <c r="AU21" s="26"/>
      <c r="AW21" s="108" t="s">
        <v>22</v>
      </c>
      <c r="AX21" s="109"/>
      <c r="AY21" s="109"/>
      <c r="AZ21" s="109"/>
      <c r="BA21" s="109"/>
      <c r="BB21" s="109"/>
      <c r="BC21" s="109"/>
      <c r="BD21" s="109"/>
      <c r="BE21" s="109"/>
      <c r="BF21" s="109"/>
      <c r="BG21" s="26"/>
    </row>
    <row r="22" spans="1:59" x14ac:dyDescent="0.25">
      <c r="A22" s="119" t="s">
        <v>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M22" s="119" t="s">
        <v>10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1"/>
      <c r="Y22" s="119" t="s">
        <v>10</v>
      </c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K22" s="119" t="s">
        <v>10</v>
      </c>
      <c r="AL22" s="120"/>
      <c r="AM22" s="120"/>
      <c r="AN22" s="120"/>
      <c r="AO22" s="120"/>
      <c r="AP22" s="120"/>
      <c r="AQ22" s="120"/>
      <c r="AR22" s="120"/>
      <c r="AS22" s="120"/>
      <c r="AT22" s="120"/>
      <c r="AU22" s="121"/>
      <c r="AW22" s="119" t="s">
        <v>10</v>
      </c>
      <c r="AX22" s="120"/>
      <c r="AY22" s="120"/>
      <c r="AZ22" s="120"/>
      <c r="BA22" s="120"/>
      <c r="BB22" s="120"/>
      <c r="BC22" s="120"/>
      <c r="BD22" s="120"/>
      <c r="BE22" s="120"/>
      <c r="BF22" s="120"/>
      <c r="BG22" s="121"/>
    </row>
    <row r="23" spans="1:59" ht="15.75" thickBot="1" x14ac:dyDescent="0.3">
      <c r="A23" s="34" t="s">
        <v>68</v>
      </c>
      <c r="B23" s="41">
        <v>0</v>
      </c>
      <c r="C23" s="11"/>
      <c r="D23" s="143" t="s">
        <v>68</v>
      </c>
      <c r="E23" s="144"/>
      <c r="F23" s="144"/>
      <c r="G23" s="44">
        <v>0</v>
      </c>
      <c r="H23" s="11"/>
      <c r="I23" s="11"/>
      <c r="J23" s="13"/>
      <c r="K23" s="13"/>
      <c r="M23" s="34" t="str">
        <f>A23</f>
        <v>Consultant Costs</v>
      </c>
      <c r="N23" s="41">
        <v>0</v>
      </c>
      <c r="O23" s="11"/>
      <c r="P23" s="129" t="str">
        <f>D23</f>
        <v>Consultant Costs</v>
      </c>
      <c r="Q23" s="130"/>
      <c r="R23" s="130"/>
      <c r="S23" s="44">
        <v>0</v>
      </c>
      <c r="T23" s="11"/>
      <c r="U23" s="11"/>
      <c r="V23" s="13"/>
      <c r="W23" s="13"/>
      <c r="Y23" s="34" t="str">
        <f>M23</f>
        <v>Consultant Costs</v>
      </c>
      <c r="Z23" s="41">
        <v>0</v>
      </c>
      <c r="AA23" s="11"/>
      <c r="AB23" s="129" t="str">
        <f>P23</f>
        <v>Consultant Costs</v>
      </c>
      <c r="AC23" s="130"/>
      <c r="AD23" s="130"/>
      <c r="AE23" s="44">
        <v>0</v>
      </c>
      <c r="AF23" s="11"/>
      <c r="AG23" s="11"/>
      <c r="AH23" s="13"/>
      <c r="AI23" s="13"/>
      <c r="AK23" s="34" t="str">
        <f>Y23</f>
        <v>Consultant Costs</v>
      </c>
      <c r="AL23" s="41">
        <v>0</v>
      </c>
      <c r="AM23" s="11"/>
      <c r="AN23" s="129" t="str">
        <f>AB23</f>
        <v>Consultant Costs</v>
      </c>
      <c r="AO23" s="130"/>
      <c r="AP23" s="130"/>
      <c r="AQ23" s="44">
        <v>0</v>
      </c>
      <c r="AR23" s="11"/>
      <c r="AS23" s="11"/>
      <c r="AT23" s="13"/>
      <c r="AU23" s="13"/>
      <c r="AW23" s="34" t="s">
        <v>13</v>
      </c>
      <c r="AX23" s="41" t="s">
        <v>13</v>
      </c>
      <c r="AY23" s="11"/>
      <c r="AZ23" s="129" t="s">
        <v>13</v>
      </c>
      <c r="BA23" s="130"/>
      <c r="BB23" s="130"/>
      <c r="BC23" s="44" t="s">
        <v>13</v>
      </c>
      <c r="BD23" s="11"/>
      <c r="BE23" s="11"/>
      <c r="BF23" s="13"/>
      <c r="BG23" s="13"/>
    </row>
    <row r="24" spans="1:59" ht="15.75" thickBot="1" x14ac:dyDescent="0.3">
      <c r="A24" s="34" t="s">
        <v>68</v>
      </c>
      <c r="B24" s="21">
        <v>0</v>
      </c>
      <c r="C24" s="6"/>
      <c r="D24" s="145" t="s">
        <v>68</v>
      </c>
      <c r="E24" s="146"/>
      <c r="F24" s="146"/>
      <c r="G24" s="43">
        <v>0</v>
      </c>
      <c r="H24" s="6"/>
      <c r="I24" s="6"/>
      <c r="J24" s="78">
        <f>B23+B24+G23+G24</f>
        <v>0</v>
      </c>
      <c r="K24" s="10">
        <v>533000</v>
      </c>
      <c r="M24" s="35" t="str">
        <f>A24</f>
        <v>Consultant Costs</v>
      </c>
      <c r="N24" s="21">
        <v>0</v>
      </c>
      <c r="O24" s="6"/>
      <c r="P24" s="131" t="str">
        <f>D24</f>
        <v>Consultant Costs</v>
      </c>
      <c r="Q24" s="132"/>
      <c r="R24" s="132"/>
      <c r="S24" s="43">
        <v>0</v>
      </c>
      <c r="T24" s="6"/>
      <c r="U24" s="6"/>
      <c r="V24" s="68">
        <f>SUM(N23:N24,S23:S24)</f>
        <v>0</v>
      </c>
      <c r="W24" s="10">
        <v>533000</v>
      </c>
      <c r="Y24" s="35" t="str">
        <f>M24</f>
        <v>Consultant Costs</v>
      </c>
      <c r="Z24" s="21">
        <v>0</v>
      </c>
      <c r="AA24" s="6"/>
      <c r="AB24" s="131" t="str">
        <f>P24</f>
        <v>Consultant Costs</v>
      </c>
      <c r="AC24" s="132"/>
      <c r="AD24" s="132"/>
      <c r="AE24" s="43">
        <v>0</v>
      </c>
      <c r="AF24" s="6"/>
      <c r="AG24" s="6"/>
      <c r="AH24" s="68">
        <f>SUM(Z23:Z24,AE23:AE24)</f>
        <v>0</v>
      </c>
      <c r="AI24" s="10">
        <v>533000</v>
      </c>
      <c r="AK24" s="35" t="str">
        <f>Y24</f>
        <v>Consultant Costs</v>
      </c>
      <c r="AL24" s="21">
        <v>0</v>
      </c>
      <c r="AM24" s="6"/>
      <c r="AN24" s="131" t="str">
        <f>AB24</f>
        <v>Consultant Costs</v>
      </c>
      <c r="AO24" s="132"/>
      <c r="AP24" s="132"/>
      <c r="AQ24" s="43">
        <v>0</v>
      </c>
      <c r="AR24" s="6"/>
      <c r="AS24" s="6"/>
      <c r="AT24" s="68">
        <f>SUM(AL23:AL24,AQ23:AQ24)</f>
        <v>0</v>
      </c>
      <c r="AU24" s="10">
        <v>533000</v>
      </c>
      <c r="AW24" s="35" t="s">
        <v>13</v>
      </c>
      <c r="AX24" s="21" t="s">
        <v>13</v>
      </c>
      <c r="AY24" s="6"/>
      <c r="AZ24" s="145" t="s">
        <v>13</v>
      </c>
      <c r="BA24" s="132"/>
      <c r="BB24" s="132"/>
      <c r="BC24" s="91" t="s">
        <v>13</v>
      </c>
      <c r="BD24" s="6"/>
      <c r="BE24" s="6"/>
      <c r="BF24" s="68">
        <f>J24+V24+AH24+AT24</f>
        <v>0</v>
      </c>
      <c r="BG24" s="10">
        <v>533000</v>
      </c>
    </row>
    <row r="25" spans="1:59" x14ac:dyDescent="0.25">
      <c r="A25" s="133" t="s">
        <v>23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M25" s="133" t="s">
        <v>23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5"/>
      <c r="Y25" s="133" t="s">
        <v>23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5"/>
      <c r="AK25" s="133" t="s">
        <v>23</v>
      </c>
      <c r="AL25" s="134"/>
      <c r="AM25" s="134"/>
      <c r="AN25" s="134"/>
      <c r="AO25" s="134"/>
      <c r="AP25" s="134"/>
      <c r="AQ25" s="134"/>
      <c r="AR25" s="134"/>
      <c r="AS25" s="134"/>
      <c r="AT25" s="134"/>
      <c r="AU25" s="135"/>
      <c r="AW25" s="133" t="s">
        <v>23</v>
      </c>
      <c r="AX25" s="134"/>
      <c r="AY25" s="134"/>
      <c r="AZ25" s="134"/>
      <c r="BA25" s="134"/>
      <c r="BB25" s="134"/>
      <c r="BC25" s="134"/>
      <c r="BD25" s="134"/>
      <c r="BE25" s="134"/>
      <c r="BF25" s="134"/>
      <c r="BG25" s="135"/>
    </row>
    <row r="26" spans="1:59" x14ac:dyDescent="0.25">
      <c r="A26" s="32" t="s">
        <v>12</v>
      </c>
      <c r="B26" s="41">
        <v>0</v>
      </c>
      <c r="C26" s="11"/>
      <c r="D26" s="11"/>
      <c r="E26" s="11"/>
      <c r="F26" s="11"/>
      <c r="G26" s="11"/>
      <c r="H26" s="11"/>
      <c r="I26" s="11"/>
      <c r="J26" s="13"/>
      <c r="K26" s="13"/>
      <c r="M26" s="34" t="str">
        <f>A26</f>
        <v>Equipment Detail</v>
      </c>
      <c r="N26" s="41">
        <v>0</v>
      </c>
      <c r="O26" s="11"/>
      <c r="P26" s="11"/>
      <c r="Q26" s="11"/>
      <c r="R26" s="11"/>
      <c r="S26" s="11"/>
      <c r="T26" s="11"/>
      <c r="U26" s="11"/>
      <c r="V26" s="13"/>
      <c r="W26" s="13"/>
      <c r="Y26" s="34" t="str">
        <f>M26</f>
        <v>Equipment Detail</v>
      </c>
      <c r="Z26" s="41">
        <v>0</v>
      </c>
      <c r="AA26" s="11"/>
      <c r="AB26" s="11"/>
      <c r="AC26" s="11"/>
      <c r="AD26" s="11"/>
      <c r="AE26" s="11"/>
      <c r="AF26" s="11"/>
      <c r="AG26" s="11"/>
      <c r="AH26" s="13"/>
      <c r="AI26" s="13"/>
      <c r="AK26" s="34" t="str">
        <f>Y26</f>
        <v>Equipment Detail</v>
      </c>
      <c r="AL26" s="41">
        <v>0</v>
      </c>
      <c r="AM26" s="11"/>
      <c r="AN26" s="11"/>
      <c r="AO26" s="11"/>
      <c r="AP26" s="11"/>
      <c r="AQ26" s="11"/>
      <c r="AR26" s="11"/>
      <c r="AS26" s="11"/>
      <c r="AT26" s="13"/>
      <c r="AU26" s="13"/>
      <c r="AW26" s="34" t="s">
        <v>13</v>
      </c>
      <c r="AX26" s="41" t="s">
        <v>13</v>
      </c>
      <c r="AY26" s="11"/>
      <c r="AZ26" s="11"/>
      <c r="BA26" s="11"/>
      <c r="BB26" s="11"/>
      <c r="BC26" s="11"/>
      <c r="BD26" s="11"/>
      <c r="BE26" s="11"/>
      <c r="BF26" s="13"/>
      <c r="BG26" s="13"/>
    </row>
    <row r="27" spans="1:59" ht="15.75" thickBot="1" x14ac:dyDescent="0.3">
      <c r="A27" s="32" t="s">
        <v>12</v>
      </c>
      <c r="B27" s="20">
        <v>0</v>
      </c>
      <c r="C27" s="11"/>
      <c r="D27" s="11"/>
      <c r="E27" s="11"/>
      <c r="F27" s="11"/>
      <c r="G27" s="11"/>
      <c r="H27" s="11"/>
      <c r="I27" s="11"/>
      <c r="J27" s="13"/>
      <c r="K27" s="13"/>
      <c r="M27" s="32" t="str">
        <f>A27</f>
        <v>Equipment Detail</v>
      </c>
      <c r="N27" s="20">
        <v>0</v>
      </c>
      <c r="O27" s="11"/>
      <c r="P27" s="11"/>
      <c r="Q27" s="11"/>
      <c r="R27" s="11"/>
      <c r="S27" s="11"/>
      <c r="T27" s="11"/>
      <c r="U27" s="11"/>
      <c r="V27" s="13"/>
      <c r="W27" s="13"/>
      <c r="Y27" s="32" t="str">
        <f>M27</f>
        <v>Equipment Detail</v>
      </c>
      <c r="Z27" s="20">
        <v>0</v>
      </c>
      <c r="AA27" s="11"/>
      <c r="AB27" s="11"/>
      <c r="AC27" s="11"/>
      <c r="AD27" s="11"/>
      <c r="AE27" s="11"/>
      <c r="AF27" s="11"/>
      <c r="AG27" s="11"/>
      <c r="AH27" s="13"/>
      <c r="AI27" s="13"/>
      <c r="AK27" s="32" t="str">
        <f>Y27</f>
        <v>Equipment Detail</v>
      </c>
      <c r="AL27" s="20">
        <v>0</v>
      </c>
      <c r="AM27" s="11"/>
      <c r="AN27" s="11"/>
      <c r="AO27" s="11"/>
      <c r="AP27" s="11"/>
      <c r="AQ27" s="11"/>
      <c r="AR27" s="11"/>
      <c r="AS27" s="11"/>
      <c r="AT27" s="13"/>
      <c r="AU27" s="13"/>
      <c r="AW27" s="32" t="s">
        <v>13</v>
      </c>
      <c r="AX27" s="20" t="s">
        <v>13</v>
      </c>
      <c r="AY27" s="11"/>
      <c r="AZ27" s="11"/>
      <c r="BA27" s="11"/>
      <c r="BB27" s="11"/>
      <c r="BC27" s="11"/>
      <c r="BD27" s="11"/>
      <c r="BE27" s="11"/>
      <c r="BF27" s="13"/>
      <c r="BG27" s="13"/>
    </row>
    <row r="28" spans="1:59" ht="15.75" thickBot="1" x14ac:dyDescent="0.3">
      <c r="A28" s="36" t="s">
        <v>12</v>
      </c>
      <c r="B28" s="28">
        <v>0</v>
      </c>
      <c r="C28" s="11"/>
      <c r="D28" s="11"/>
      <c r="E28" s="11"/>
      <c r="F28" s="11"/>
      <c r="G28" s="11"/>
      <c r="H28" s="11"/>
      <c r="I28" s="11"/>
      <c r="J28" s="79">
        <f>B26+B27+B28</f>
        <v>0</v>
      </c>
      <c r="K28" s="9">
        <v>536000</v>
      </c>
      <c r="M28" s="36" t="str">
        <f>A28</f>
        <v>Equipment Detail</v>
      </c>
      <c r="N28" s="28">
        <v>0</v>
      </c>
      <c r="O28" s="11"/>
      <c r="P28" s="11"/>
      <c r="Q28" s="11"/>
      <c r="R28" s="11"/>
      <c r="S28" s="11"/>
      <c r="T28" s="11"/>
      <c r="U28" s="11"/>
      <c r="V28" s="69">
        <f>N26+N27+N28</f>
        <v>0</v>
      </c>
      <c r="W28" s="9">
        <v>536000</v>
      </c>
      <c r="Y28" s="36" t="str">
        <f>M28</f>
        <v>Equipment Detail</v>
      </c>
      <c r="Z28" s="28">
        <v>0</v>
      </c>
      <c r="AA28" s="11"/>
      <c r="AB28" s="11"/>
      <c r="AC28" s="11"/>
      <c r="AD28" s="11"/>
      <c r="AE28" s="11"/>
      <c r="AF28" s="11"/>
      <c r="AG28" s="11"/>
      <c r="AH28" s="69">
        <f>Z26+Z27+Z28</f>
        <v>0</v>
      </c>
      <c r="AI28" s="9">
        <v>536000</v>
      </c>
      <c r="AK28" s="36" t="str">
        <f>Y28</f>
        <v>Equipment Detail</v>
      </c>
      <c r="AL28" s="28">
        <v>0</v>
      </c>
      <c r="AM28" s="11"/>
      <c r="AN28" s="11"/>
      <c r="AO28" s="11"/>
      <c r="AP28" s="11"/>
      <c r="AQ28" s="11"/>
      <c r="AR28" s="11"/>
      <c r="AS28" s="11"/>
      <c r="AT28" s="69">
        <f>AL26+AL27+AL28</f>
        <v>0</v>
      </c>
      <c r="AU28" s="9">
        <v>536000</v>
      </c>
      <c r="AW28" s="36" t="s">
        <v>13</v>
      </c>
      <c r="AX28" s="28" t="s">
        <v>13</v>
      </c>
      <c r="AY28" s="11"/>
      <c r="AZ28" s="11"/>
      <c r="BA28" s="11"/>
      <c r="BB28" s="11"/>
      <c r="BC28" s="11"/>
      <c r="BD28" s="11"/>
      <c r="BE28" s="11"/>
      <c r="BF28" s="69">
        <f>J28+V28+AH28+AT28</f>
        <v>0</v>
      </c>
      <c r="BG28" s="9">
        <v>536000</v>
      </c>
    </row>
    <row r="29" spans="1:59" x14ac:dyDescent="0.25">
      <c r="A29" s="119" t="s">
        <v>14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1"/>
      <c r="M29" s="119" t="s">
        <v>14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Y29" s="119" t="s">
        <v>14</v>
      </c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K29" s="119" t="s">
        <v>14</v>
      </c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  <c r="AW29" s="119" t="s">
        <v>14</v>
      </c>
      <c r="AX29" s="120"/>
      <c r="AY29" s="120"/>
      <c r="AZ29" s="120"/>
      <c r="BA29" s="120"/>
      <c r="BB29" s="120"/>
      <c r="BC29" s="120"/>
      <c r="BD29" s="120"/>
      <c r="BE29" s="120"/>
      <c r="BF29" s="120"/>
      <c r="BG29" s="121"/>
    </row>
    <row r="30" spans="1:59" x14ac:dyDescent="0.25">
      <c r="A30" s="34" t="s">
        <v>15</v>
      </c>
      <c r="B30" s="41">
        <v>0</v>
      </c>
      <c r="C30" s="11"/>
      <c r="D30" s="103" t="s">
        <v>15</v>
      </c>
      <c r="E30" s="103"/>
      <c r="F30" s="103"/>
      <c r="G30" s="42">
        <v>0</v>
      </c>
      <c r="H30" s="11"/>
      <c r="I30" s="11"/>
      <c r="J30" s="13"/>
      <c r="K30" s="9"/>
      <c r="M30" s="34" t="str">
        <f>A30</f>
        <v>Supply Detail</v>
      </c>
      <c r="N30" s="41">
        <v>0</v>
      </c>
      <c r="O30" s="11"/>
      <c r="P30" s="103" t="str">
        <f>D30</f>
        <v>Supply Detail</v>
      </c>
      <c r="Q30" s="103"/>
      <c r="R30" s="103"/>
      <c r="S30" s="42">
        <v>0</v>
      </c>
      <c r="T30" s="11"/>
      <c r="U30" s="11"/>
      <c r="V30" s="13"/>
      <c r="W30" s="9"/>
      <c r="Y30" s="34" t="str">
        <f>M30</f>
        <v>Supply Detail</v>
      </c>
      <c r="Z30" s="41">
        <v>0</v>
      </c>
      <c r="AA30" s="11"/>
      <c r="AB30" s="103" t="str">
        <f>P30</f>
        <v>Supply Detail</v>
      </c>
      <c r="AC30" s="103"/>
      <c r="AD30" s="103"/>
      <c r="AE30" s="42">
        <v>0</v>
      </c>
      <c r="AF30" s="11"/>
      <c r="AG30" s="11"/>
      <c r="AH30" s="13"/>
      <c r="AI30" s="9"/>
      <c r="AK30" s="34" t="str">
        <f>Y30</f>
        <v>Supply Detail</v>
      </c>
      <c r="AL30" s="41">
        <v>0</v>
      </c>
      <c r="AM30" s="11"/>
      <c r="AN30" s="103" t="str">
        <f>AB30</f>
        <v>Supply Detail</v>
      </c>
      <c r="AO30" s="103"/>
      <c r="AP30" s="103"/>
      <c r="AQ30" s="42">
        <v>0</v>
      </c>
      <c r="AR30" s="11"/>
      <c r="AS30" s="11"/>
      <c r="AT30" s="13"/>
      <c r="AU30" s="9"/>
      <c r="AW30" s="34" t="s">
        <v>13</v>
      </c>
      <c r="AX30" s="41" t="s">
        <v>13</v>
      </c>
      <c r="AY30" s="11"/>
      <c r="AZ30" s="103" t="s">
        <v>13</v>
      </c>
      <c r="BA30" s="103"/>
      <c r="BB30" s="103"/>
      <c r="BC30" s="42" t="s">
        <v>13</v>
      </c>
      <c r="BD30" s="11"/>
      <c r="BE30" s="11"/>
      <c r="BF30" s="13"/>
      <c r="BG30" s="9"/>
    </row>
    <row r="31" spans="1:59" x14ac:dyDescent="0.25">
      <c r="A31" s="32" t="s">
        <v>15</v>
      </c>
      <c r="B31" s="20">
        <v>0</v>
      </c>
      <c r="C31" s="11"/>
      <c r="D31" s="104" t="s">
        <v>15</v>
      </c>
      <c r="E31" s="104"/>
      <c r="F31" s="104"/>
      <c r="G31" s="22">
        <v>0</v>
      </c>
      <c r="H31" s="11"/>
      <c r="I31" s="11"/>
      <c r="J31" s="13"/>
      <c r="K31" s="9"/>
      <c r="M31" s="32" t="str">
        <f>A31</f>
        <v>Supply Detail</v>
      </c>
      <c r="N31" s="20">
        <v>0</v>
      </c>
      <c r="O31" s="11"/>
      <c r="P31" s="104" t="str">
        <f>D31</f>
        <v>Supply Detail</v>
      </c>
      <c r="Q31" s="104"/>
      <c r="R31" s="104"/>
      <c r="S31" s="22">
        <v>0</v>
      </c>
      <c r="T31" s="11"/>
      <c r="U31" s="11"/>
      <c r="V31" s="13"/>
      <c r="W31" s="9"/>
      <c r="Y31" s="32" t="str">
        <f>M31</f>
        <v>Supply Detail</v>
      </c>
      <c r="Z31" s="20">
        <v>0</v>
      </c>
      <c r="AA31" s="11"/>
      <c r="AB31" s="104" t="str">
        <f>P31</f>
        <v>Supply Detail</v>
      </c>
      <c r="AC31" s="104"/>
      <c r="AD31" s="104"/>
      <c r="AE31" s="22">
        <v>0</v>
      </c>
      <c r="AF31" s="11"/>
      <c r="AG31" s="11"/>
      <c r="AH31" s="13"/>
      <c r="AI31" s="9"/>
      <c r="AK31" s="32" t="str">
        <f>Y31</f>
        <v>Supply Detail</v>
      </c>
      <c r="AL31" s="20">
        <v>0</v>
      </c>
      <c r="AM31" s="11"/>
      <c r="AN31" s="104" t="str">
        <f>AB31</f>
        <v>Supply Detail</v>
      </c>
      <c r="AO31" s="104"/>
      <c r="AP31" s="104"/>
      <c r="AQ31" s="22">
        <v>0</v>
      </c>
      <c r="AR31" s="11"/>
      <c r="AS31" s="11"/>
      <c r="AT31" s="13"/>
      <c r="AU31" s="9"/>
      <c r="AW31" s="32" t="s">
        <v>13</v>
      </c>
      <c r="AX31" s="20" t="s">
        <v>13</v>
      </c>
      <c r="AY31" s="11"/>
      <c r="AZ31" s="104" t="s">
        <v>13</v>
      </c>
      <c r="BA31" s="104"/>
      <c r="BB31" s="104"/>
      <c r="BC31" s="22" t="s">
        <v>13</v>
      </c>
      <c r="BD31" s="11"/>
      <c r="BE31" s="11"/>
      <c r="BF31" s="13"/>
      <c r="BG31" s="9"/>
    </row>
    <row r="32" spans="1:59" x14ac:dyDescent="0.25">
      <c r="A32" s="32" t="s">
        <v>15</v>
      </c>
      <c r="B32" s="20">
        <v>0</v>
      </c>
      <c r="C32" s="11"/>
      <c r="D32" s="104" t="s">
        <v>15</v>
      </c>
      <c r="E32" s="104"/>
      <c r="F32" s="104"/>
      <c r="G32" s="22">
        <v>0</v>
      </c>
      <c r="H32" s="11"/>
      <c r="I32" s="11"/>
      <c r="J32" s="13"/>
      <c r="K32" s="9"/>
      <c r="M32" s="32" t="str">
        <f>A32</f>
        <v>Supply Detail</v>
      </c>
      <c r="N32" s="20">
        <v>0</v>
      </c>
      <c r="O32" s="11"/>
      <c r="P32" s="104" t="str">
        <f>D32</f>
        <v>Supply Detail</v>
      </c>
      <c r="Q32" s="104"/>
      <c r="R32" s="104"/>
      <c r="S32" s="22">
        <v>0</v>
      </c>
      <c r="T32" s="11"/>
      <c r="U32" s="11"/>
      <c r="V32" s="13"/>
      <c r="W32" s="9"/>
      <c r="Y32" s="32" t="str">
        <f>M32</f>
        <v>Supply Detail</v>
      </c>
      <c r="Z32" s="20">
        <v>0</v>
      </c>
      <c r="AA32" s="11"/>
      <c r="AB32" s="104" t="str">
        <f>P32</f>
        <v>Supply Detail</v>
      </c>
      <c r="AC32" s="104"/>
      <c r="AD32" s="104"/>
      <c r="AE32" s="22">
        <v>0</v>
      </c>
      <c r="AF32" s="11"/>
      <c r="AG32" s="11"/>
      <c r="AH32" s="13"/>
      <c r="AI32" s="9"/>
      <c r="AK32" s="32" t="str">
        <f>Y32</f>
        <v>Supply Detail</v>
      </c>
      <c r="AL32" s="20">
        <v>0</v>
      </c>
      <c r="AM32" s="11"/>
      <c r="AN32" s="104" t="str">
        <f>AB32</f>
        <v>Supply Detail</v>
      </c>
      <c r="AO32" s="104"/>
      <c r="AP32" s="104"/>
      <c r="AQ32" s="22">
        <v>0</v>
      </c>
      <c r="AR32" s="11"/>
      <c r="AS32" s="11"/>
      <c r="AT32" s="13"/>
      <c r="AU32" s="9"/>
      <c r="AW32" s="32" t="s">
        <v>13</v>
      </c>
      <c r="AX32" s="20" t="s">
        <v>13</v>
      </c>
      <c r="AY32" s="11"/>
      <c r="AZ32" s="104" t="s">
        <v>13</v>
      </c>
      <c r="BA32" s="104"/>
      <c r="BB32" s="104"/>
      <c r="BC32" s="22" t="s">
        <v>13</v>
      </c>
      <c r="BD32" s="11"/>
      <c r="BE32" s="11"/>
      <c r="BF32" s="13"/>
      <c r="BG32" s="9"/>
    </row>
    <row r="33" spans="1:59" ht="15.75" thickBot="1" x14ac:dyDescent="0.3">
      <c r="A33" s="32" t="s">
        <v>15</v>
      </c>
      <c r="B33" s="20">
        <v>0</v>
      </c>
      <c r="C33" s="11"/>
      <c r="D33" s="104" t="s">
        <v>15</v>
      </c>
      <c r="E33" s="104"/>
      <c r="F33" s="104"/>
      <c r="G33" s="22">
        <v>0</v>
      </c>
      <c r="H33" s="11"/>
      <c r="I33" s="11"/>
      <c r="J33" s="13"/>
      <c r="K33" s="9"/>
      <c r="M33" s="32" t="str">
        <f>A33</f>
        <v>Supply Detail</v>
      </c>
      <c r="N33" s="20">
        <v>0</v>
      </c>
      <c r="O33" s="11"/>
      <c r="P33" s="104" t="str">
        <f>D33</f>
        <v>Supply Detail</v>
      </c>
      <c r="Q33" s="104"/>
      <c r="R33" s="104"/>
      <c r="S33" s="22">
        <v>0</v>
      </c>
      <c r="T33" s="11"/>
      <c r="U33" s="11"/>
      <c r="V33" s="13"/>
      <c r="W33" s="9"/>
      <c r="Y33" s="32" t="str">
        <f>M33</f>
        <v>Supply Detail</v>
      </c>
      <c r="Z33" s="20">
        <v>0</v>
      </c>
      <c r="AA33" s="11"/>
      <c r="AB33" s="104" t="str">
        <f>P33</f>
        <v>Supply Detail</v>
      </c>
      <c r="AC33" s="104"/>
      <c r="AD33" s="104"/>
      <c r="AE33" s="22">
        <v>0</v>
      </c>
      <c r="AF33" s="11"/>
      <c r="AG33" s="11"/>
      <c r="AH33" s="13"/>
      <c r="AI33" s="9"/>
      <c r="AK33" s="32" t="str">
        <f>Y33</f>
        <v>Supply Detail</v>
      </c>
      <c r="AL33" s="20">
        <v>0</v>
      </c>
      <c r="AM33" s="11"/>
      <c r="AN33" s="104" t="str">
        <f>AB33</f>
        <v>Supply Detail</v>
      </c>
      <c r="AO33" s="104"/>
      <c r="AP33" s="104"/>
      <c r="AQ33" s="22">
        <v>0</v>
      </c>
      <c r="AR33" s="11"/>
      <c r="AS33" s="11"/>
      <c r="AT33" s="13"/>
      <c r="AU33" s="9"/>
      <c r="AW33" s="32" t="s">
        <v>13</v>
      </c>
      <c r="AX33" s="20" t="s">
        <v>13</v>
      </c>
      <c r="AY33" s="11"/>
      <c r="AZ33" s="104" t="s">
        <v>13</v>
      </c>
      <c r="BA33" s="104"/>
      <c r="BB33" s="104"/>
      <c r="BC33" s="22" t="s">
        <v>13</v>
      </c>
      <c r="BD33" s="11"/>
      <c r="BE33" s="11"/>
      <c r="BF33" s="13"/>
      <c r="BG33" s="9"/>
    </row>
    <row r="34" spans="1:59" ht="15.75" thickBot="1" x14ac:dyDescent="0.3">
      <c r="A34" s="36" t="s">
        <v>15</v>
      </c>
      <c r="B34" s="28">
        <v>0</v>
      </c>
      <c r="C34" s="11"/>
      <c r="D34" s="122" t="s">
        <v>15</v>
      </c>
      <c r="E34" s="122"/>
      <c r="F34" s="122"/>
      <c r="G34" s="40">
        <v>0</v>
      </c>
      <c r="H34" s="11"/>
      <c r="I34" s="11"/>
      <c r="J34" s="79">
        <f>SUM(B30:B34,G30:G34)</f>
        <v>0</v>
      </c>
      <c r="K34" s="9">
        <v>531000</v>
      </c>
      <c r="M34" s="36" t="str">
        <f>A34</f>
        <v>Supply Detail</v>
      </c>
      <c r="N34" s="28">
        <v>0</v>
      </c>
      <c r="O34" s="11"/>
      <c r="P34" s="122" t="str">
        <f>D34</f>
        <v>Supply Detail</v>
      </c>
      <c r="Q34" s="122"/>
      <c r="R34" s="122"/>
      <c r="S34" s="40">
        <v>0</v>
      </c>
      <c r="T34" s="11"/>
      <c r="U34" s="11"/>
      <c r="V34" s="69">
        <f>SUM(N30:N34,S30:S34)</f>
        <v>0</v>
      </c>
      <c r="W34" s="9">
        <v>531000</v>
      </c>
      <c r="Y34" s="36" t="str">
        <f>M34</f>
        <v>Supply Detail</v>
      </c>
      <c r="Z34" s="28">
        <v>0</v>
      </c>
      <c r="AA34" s="11"/>
      <c r="AB34" s="122" t="str">
        <f>P34</f>
        <v>Supply Detail</v>
      </c>
      <c r="AC34" s="122"/>
      <c r="AD34" s="122"/>
      <c r="AE34" s="40">
        <v>0</v>
      </c>
      <c r="AF34" s="11"/>
      <c r="AG34" s="11"/>
      <c r="AH34" s="69">
        <f>SUM(Z30:Z34,AE30:AE34)</f>
        <v>0</v>
      </c>
      <c r="AI34" s="9">
        <v>531000</v>
      </c>
      <c r="AK34" s="36" t="str">
        <f>Y34</f>
        <v>Supply Detail</v>
      </c>
      <c r="AL34" s="28">
        <v>0</v>
      </c>
      <c r="AM34" s="11"/>
      <c r="AN34" s="122" t="str">
        <f>AB34</f>
        <v>Supply Detail</v>
      </c>
      <c r="AO34" s="122"/>
      <c r="AP34" s="122"/>
      <c r="AQ34" s="40">
        <v>0</v>
      </c>
      <c r="AR34" s="11"/>
      <c r="AS34" s="11"/>
      <c r="AT34" s="69">
        <f>SUM(AL30:AL34,AQ30:AQ34)</f>
        <v>0</v>
      </c>
      <c r="AU34" s="9">
        <v>531000</v>
      </c>
      <c r="AW34" s="36" t="s">
        <v>13</v>
      </c>
      <c r="AX34" s="28" t="s">
        <v>13</v>
      </c>
      <c r="AY34" s="11"/>
      <c r="AZ34" s="122" t="s">
        <v>13</v>
      </c>
      <c r="BA34" s="122"/>
      <c r="BB34" s="122"/>
      <c r="BC34" s="40" t="s">
        <v>13</v>
      </c>
      <c r="BD34" s="11"/>
      <c r="BE34" s="11"/>
      <c r="BF34" s="69">
        <f>J34+V34+AH34+AT34</f>
        <v>0</v>
      </c>
      <c r="BG34" s="9">
        <v>531000</v>
      </c>
    </row>
    <row r="35" spans="1:59" x14ac:dyDescent="0.25">
      <c r="A35" s="119" t="s">
        <v>17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  <c r="M35" s="119" t="s">
        <v>17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1"/>
      <c r="Y35" s="119" t="s">
        <v>17</v>
      </c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K35" s="119" t="s">
        <v>17</v>
      </c>
      <c r="AL35" s="120"/>
      <c r="AM35" s="120"/>
      <c r="AN35" s="120"/>
      <c r="AO35" s="120"/>
      <c r="AP35" s="120"/>
      <c r="AQ35" s="120"/>
      <c r="AR35" s="120"/>
      <c r="AS35" s="120"/>
      <c r="AT35" s="120"/>
      <c r="AU35" s="121"/>
      <c r="AW35" s="119" t="s">
        <v>17</v>
      </c>
      <c r="AX35" s="120"/>
      <c r="AY35" s="120"/>
      <c r="AZ35" s="120"/>
      <c r="BA35" s="120"/>
      <c r="BB35" s="120"/>
      <c r="BC35" s="120"/>
      <c r="BD35" s="120"/>
      <c r="BE35" s="120"/>
      <c r="BF35" s="120"/>
      <c r="BG35" s="121"/>
    </row>
    <row r="36" spans="1:59" ht="15.75" thickBot="1" x14ac:dyDescent="0.3">
      <c r="A36" s="34" t="s">
        <v>18</v>
      </c>
      <c r="B36" s="41">
        <v>0</v>
      </c>
      <c r="C36" s="11"/>
      <c r="D36" s="123" t="s">
        <v>18</v>
      </c>
      <c r="E36" s="123"/>
      <c r="F36" s="123"/>
      <c r="G36" s="22">
        <v>0</v>
      </c>
      <c r="H36" s="37"/>
      <c r="I36" s="11"/>
      <c r="J36" s="13"/>
      <c r="K36" s="9"/>
      <c r="M36" s="34" t="str">
        <f>A36</f>
        <v>Travel Detail</v>
      </c>
      <c r="N36" s="41">
        <v>0</v>
      </c>
      <c r="O36" s="11"/>
      <c r="P36" s="104" t="str">
        <f>D36</f>
        <v>Travel Detail</v>
      </c>
      <c r="Q36" s="104"/>
      <c r="R36" s="104"/>
      <c r="S36" s="22">
        <v>0</v>
      </c>
      <c r="T36" s="11"/>
      <c r="U36" s="11"/>
      <c r="V36" s="13"/>
      <c r="W36" s="9"/>
      <c r="Y36" s="34" t="str">
        <f>M36</f>
        <v>Travel Detail</v>
      </c>
      <c r="Z36" s="41">
        <v>0</v>
      </c>
      <c r="AA36" s="11"/>
      <c r="AB36" s="104" t="str">
        <f>P36</f>
        <v>Travel Detail</v>
      </c>
      <c r="AC36" s="104"/>
      <c r="AD36" s="104"/>
      <c r="AE36" s="22">
        <v>0</v>
      </c>
      <c r="AF36" s="11"/>
      <c r="AG36" s="11"/>
      <c r="AH36" s="13"/>
      <c r="AI36" s="9"/>
      <c r="AK36" s="34" t="str">
        <f>Y36</f>
        <v>Travel Detail</v>
      </c>
      <c r="AL36" s="41">
        <v>0</v>
      </c>
      <c r="AM36" s="11"/>
      <c r="AN36" s="104" t="str">
        <f>AB36</f>
        <v>Travel Detail</v>
      </c>
      <c r="AO36" s="104"/>
      <c r="AP36" s="104"/>
      <c r="AQ36" s="22">
        <v>0</v>
      </c>
      <c r="AR36" s="11"/>
      <c r="AS36" s="11"/>
      <c r="AT36" s="13"/>
      <c r="AU36" s="9"/>
      <c r="AW36" s="34" t="s">
        <v>13</v>
      </c>
      <c r="AX36" s="41" t="s">
        <v>13</v>
      </c>
      <c r="AY36" s="11"/>
      <c r="AZ36" s="104" t="s">
        <v>13</v>
      </c>
      <c r="BA36" s="104"/>
      <c r="BB36" s="104"/>
      <c r="BC36" s="22" t="s">
        <v>13</v>
      </c>
      <c r="BD36" s="11"/>
      <c r="BE36" s="11"/>
      <c r="BF36" s="13"/>
      <c r="BG36" s="9"/>
    </row>
    <row r="37" spans="1:59" ht="15.75" thickBot="1" x14ac:dyDescent="0.3">
      <c r="A37" s="36" t="s">
        <v>18</v>
      </c>
      <c r="B37" s="28">
        <v>0</v>
      </c>
      <c r="C37" s="11"/>
      <c r="D37" s="123" t="s">
        <v>18</v>
      </c>
      <c r="E37" s="123"/>
      <c r="F37" s="123"/>
      <c r="G37" s="23">
        <v>0</v>
      </c>
      <c r="H37" s="11"/>
      <c r="I37" s="11"/>
      <c r="J37" s="79">
        <f>SUM(B36:B37,G36:G37)</f>
        <v>0</v>
      </c>
      <c r="K37" s="9">
        <v>534000</v>
      </c>
      <c r="M37" s="36" t="str">
        <f>A37</f>
        <v>Travel Detail</v>
      </c>
      <c r="N37" s="28">
        <v>0</v>
      </c>
      <c r="O37" s="11"/>
      <c r="P37" s="123" t="str">
        <f>D37</f>
        <v>Travel Detail</v>
      </c>
      <c r="Q37" s="123"/>
      <c r="R37" s="123"/>
      <c r="S37" s="23">
        <v>0</v>
      </c>
      <c r="T37" s="11"/>
      <c r="U37" s="11"/>
      <c r="V37" s="69">
        <f>SUM(N36:N37,S36:S37)</f>
        <v>0</v>
      </c>
      <c r="W37" s="9">
        <v>534000</v>
      </c>
      <c r="Y37" s="36" t="str">
        <f>M37</f>
        <v>Travel Detail</v>
      </c>
      <c r="Z37" s="28">
        <v>0</v>
      </c>
      <c r="AA37" s="11"/>
      <c r="AB37" s="123" t="str">
        <f>P37</f>
        <v>Travel Detail</v>
      </c>
      <c r="AC37" s="123"/>
      <c r="AD37" s="123"/>
      <c r="AE37" s="23">
        <v>0</v>
      </c>
      <c r="AF37" s="11"/>
      <c r="AG37" s="11"/>
      <c r="AH37" s="69">
        <f>SUM(Z36:Z37,AE36:AE37)</f>
        <v>0</v>
      </c>
      <c r="AI37" s="9">
        <v>534000</v>
      </c>
      <c r="AK37" s="36" t="str">
        <f>Y37</f>
        <v>Travel Detail</v>
      </c>
      <c r="AL37" s="28">
        <v>0</v>
      </c>
      <c r="AM37" s="11"/>
      <c r="AN37" s="123" t="str">
        <f>AB37</f>
        <v>Travel Detail</v>
      </c>
      <c r="AO37" s="123"/>
      <c r="AP37" s="123"/>
      <c r="AQ37" s="23">
        <v>0</v>
      </c>
      <c r="AR37" s="11"/>
      <c r="AS37" s="11"/>
      <c r="AT37" s="69">
        <f>SUM(AL36:AL37,AQ36:AQ37)</f>
        <v>0</v>
      </c>
      <c r="AU37" s="9">
        <v>534000</v>
      </c>
      <c r="AW37" s="36" t="s">
        <v>13</v>
      </c>
      <c r="AX37" s="28" t="s">
        <v>13</v>
      </c>
      <c r="AY37" s="11"/>
      <c r="AZ37" s="123" t="s">
        <v>13</v>
      </c>
      <c r="BA37" s="123"/>
      <c r="BB37" s="123"/>
      <c r="BC37" s="23" t="s">
        <v>13</v>
      </c>
      <c r="BD37" s="11"/>
      <c r="BE37" s="11"/>
      <c r="BF37" s="69">
        <f>J37+V37+AH37+AT37</f>
        <v>0</v>
      </c>
      <c r="BG37" s="9">
        <v>534000</v>
      </c>
    </row>
    <row r="38" spans="1:59" x14ac:dyDescent="0.25">
      <c r="A38" s="119" t="s">
        <v>19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1"/>
      <c r="M38" s="119" t="s">
        <v>19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Y38" s="119" t="s">
        <v>19</v>
      </c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K38" s="119" t="s">
        <v>19</v>
      </c>
      <c r="AL38" s="120"/>
      <c r="AM38" s="120"/>
      <c r="AN38" s="120"/>
      <c r="AO38" s="120"/>
      <c r="AP38" s="120"/>
      <c r="AQ38" s="120"/>
      <c r="AR38" s="120"/>
      <c r="AS38" s="120"/>
      <c r="AT38" s="120"/>
      <c r="AU38" s="121"/>
      <c r="AW38" s="119" t="s">
        <v>19</v>
      </c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</row>
    <row r="39" spans="1:59" ht="15.75" thickBot="1" x14ac:dyDescent="0.3">
      <c r="A39" s="34" t="s">
        <v>20</v>
      </c>
      <c r="B39" s="41">
        <v>0</v>
      </c>
      <c r="C39" s="11"/>
      <c r="D39" s="104" t="s">
        <v>37</v>
      </c>
      <c r="E39" s="104"/>
      <c r="F39" s="104"/>
      <c r="G39" s="22">
        <v>0</v>
      </c>
      <c r="H39" s="11"/>
      <c r="I39" s="11"/>
      <c r="J39" s="13"/>
      <c r="K39" s="9"/>
      <c r="M39" s="34" t="str">
        <f>A39</f>
        <v>Inpatient</v>
      </c>
      <c r="N39" s="41">
        <v>0</v>
      </c>
      <c r="O39" s="11"/>
      <c r="P39" s="104" t="str">
        <f>D39</f>
        <v>Patient Care - Other</v>
      </c>
      <c r="Q39" s="104"/>
      <c r="R39" s="104"/>
      <c r="S39" s="22">
        <v>0</v>
      </c>
      <c r="T39" s="11"/>
      <c r="U39" s="11"/>
      <c r="V39" s="13"/>
      <c r="W39" s="9"/>
      <c r="Y39" s="34" t="str">
        <f>M39</f>
        <v>Inpatient</v>
      </c>
      <c r="Z39" s="41">
        <v>0</v>
      </c>
      <c r="AA39" s="11"/>
      <c r="AB39" s="104" t="str">
        <f>P39</f>
        <v>Patient Care - Other</v>
      </c>
      <c r="AC39" s="104"/>
      <c r="AD39" s="104"/>
      <c r="AE39" s="22">
        <v>0</v>
      </c>
      <c r="AF39" s="11"/>
      <c r="AG39" s="11"/>
      <c r="AH39" s="13"/>
      <c r="AI39" s="9"/>
      <c r="AK39" s="34" t="str">
        <f>Y39</f>
        <v>Inpatient</v>
      </c>
      <c r="AL39" s="41">
        <v>0</v>
      </c>
      <c r="AM39" s="11"/>
      <c r="AN39" s="104" t="str">
        <f>AB39</f>
        <v>Patient Care - Other</v>
      </c>
      <c r="AO39" s="104"/>
      <c r="AP39" s="104"/>
      <c r="AQ39" s="22">
        <v>0</v>
      </c>
      <c r="AR39" s="11"/>
      <c r="AS39" s="11"/>
      <c r="AT39" s="13"/>
      <c r="AU39" s="9"/>
      <c r="AW39" s="34" t="s">
        <v>13</v>
      </c>
      <c r="AX39" s="41" t="s">
        <v>13</v>
      </c>
      <c r="AY39" s="11"/>
      <c r="AZ39" s="104" t="s">
        <v>13</v>
      </c>
      <c r="BA39" s="104"/>
      <c r="BB39" s="104"/>
      <c r="BC39" s="22" t="s">
        <v>13</v>
      </c>
      <c r="BD39" s="11"/>
      <c r="BE39" s="11"/>
      <c r="BF39" s="13"/>
      <c r="BG39" s="9"/>
    </row>
    <row r="40" spans="1:59" ht="15.75" thickBot="1" x14ac:dyDescent="0.3">
      <c r="A40" s="36" t="s">
        <v>21</v>
      </c>
      <c r="B40" s="28">
        <v>0</v>
      </c>
      <c r="C40" s="11"/>
      <c r="D40" s="118" t="s">
        <v>37</v>
      </c>
      <c r="E40" s="118"/>
      <c r="F40" s="118"/>
      <c r="G40" s="45">
        <v>0</v>
      </c>
      <c r="H40" s="11"/>
      <c r="I40" s="11"/>
      <c r="J40" s="78">
        <f>SUM(B39:B40,G39:G40)</f>
        <v>0</v>
      </c>
      <c r="K40" s="10">
        <v>533000</v>
      </c>
      <c r="M40" s="36" t="str">
        <f>A40</f>
        <v>Outpatient</v>
      </c>
      <c r="N40" s="28">
        <v>0</v>
      </c>
      <c r="O40" s="11"/>
      <c r="P40" s="118" t="str">
        <f>D40</f>
        <v>Patient Care - Other</v>
      </c>
      <c r="Q40" s="118"/>
      <c r="R40" s="118"/>
      <c r="S40" s="45">
        <v>0</v>
      </c>
      <c r="T40" s="11"/>
      <c r="U40" s="11"/>
      <c r="V40" s="68">
        <f>SUM(N39:N40,S39:S40)</f>
        <v>0</v>
      </c>
      <c r="W40" s="10">
        <v>533000</v>
      </c>
      <c r="Y40" s="36" t="str">
        <f>M40</f>
        <v>Outpatient</v>
      </c>
      <c r="Z40" s="28">
        <v>0</v>
      </c>
      <c r="AA40" s="11"/>
      <c r="AB40" s="118" t="str">
        <f>P40</f>
        <v>Patient Care - Other</v>
      </c>
      <c r="AC40" s="118"/>
      <c r="AD40" s="118"/>
      <c r="AE40" s="45">
        <v>0</v>
      </c>
      <c r="AF40" s="11"/>
      <c r="AG40" s="11"/>
      <c r="AH40" s="68">
        <f>SUM(Z39:Z40,AE39:AE40)</f>
        <v>0</v>
      </c>
      <c r="AI40" s="10">
        <v>533000</v>
      </c>
      <c r="AK40" s="36" t="str">
        <f>Y40</f>
        <v>Outpatient</v>
      </c>
      <c r="AL40" s="28">
        <v>0</v>
      </c>
      <c r="AM40" s="11"/>
      <c r="AN40" s="118" t="str">
        <f>AB40</f>
        <v>Patient Care - Other</v>
      </c>
      <c r="AO40" s="118"/>
      <c r="AP40" s="118"/>
      <c r="AQ40" s="45">
        <v>0</v>
      </c>
      <c r="AR40" s="11"/>
      <c r="AS40" s="11"/>
      <c r="AT40" s="68">
        <f>SUM(AL39:AL40,AQ39:AQ40)</f>
        <v>0</v>
      </c>
      <c r="AU40" s="10">
        <v>533000</v>
      </c>
      <c r="AW40" s="36" t="s">
        <v>13</v>
      </c>
      <c r="AX40" s="28" t="s">
        <v>13</v>
      </c>
      <c r="AY40" s="11"/>
      <c r="AZ40" s="118" t="s">
        <v>13</v>
      </c>
      <c r="BA40" s="118"/>
      <c r="BB40" s="118"/>
      <c r="BC40" s="45" t="s">
        <v>13</v>
      </c>
      <c r="BD40" s="11"/>
      <c r="BE40" s="11"/>
      <c r="BF40" s="68">
        <f>J40+V40+AH40+AT40</f>
        <v>0</v>
      </c>
      <c r="BG40" s="10">
        <v>533000</v>
      </c>
    </row>
    <row r="41" spans="1:59" x14ac:dyDescent="0.25">
      <c r="A41" s="147" t="s">
        <v>24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M41" s="147" t="s">
        <v>24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9"/>
      <c r="Y41" s="147" t="s">
        <v>24</v>
      </c>
      <c r="Z41" s="148"/>
      <c r="AA41" s="148"/>
      <c r="AB41" s="148"/>
      <c r="AC41" s="148"/>
      <c r="AD41" s="148"/>
      <c r="AE41" s="148"/>
      <c r="AF41" s="148"/>
      <c r="AG41" s="148"/>
      <c r="AH41" s="148"/>
      <c r="AI41" s="149"/>
      <c r="AK41" s="147" t="s">
        <v>24</v>
      </c>
      <c r="AL41" s="148"/>
      <c r="AM41" s="148"/>
      <c r="AN41" s="148"/>
      <c r="AO41" s="148"/>
      <c r="AP41" s="148"/>
      <c r="AQ41" s="148"/>
      <c r="AR41" s="148"/>
      <c r="AS41" s="148"/>
      <c r="AT41" s="148"/>
      <c r="AU41" s="149"/>
      <c r="AW41" s="147" t="s">
        <v>24</v>
      </c>
      <c r="AX41" s="148"/>
      <c r="AY41" s="148"/>
      <c r="AZ41" s="148"/>
      <c r="BA41" s="148"/>
      <c r="BB41" s="148"/>
      <c r="BC41" s="148"/>
      <c r="BD41" s="148"/>
      <c r="BE41" s="148"/>
      <c r="BF41" s="148"/>
      <c r="BG41" s="149"/>
    </row>
    <row r="42" spans="1:59" ht="15.75" thickBot="1" x14ac:dyDescent="0.3">
      <c r="A42" s="34" t="s">
        <v>25</v>
      </c>
      <c r="B42" s="41">
        <v>0</v>
      </c>
      <c r="C42" s="11"/>
      <c r="D42" s="11"/>
      <c r="E42" s="11"/>
      <c r="F42" s="11"/>
      <c r="G42" s="11"/>
      <c r="H42" s="11"/>
      <c r="I42" s="11"/>
      <c r="J42" s="13"/>
      <c r="K42" s="9"/>
      <c r="M42" s="34" t="str">
        <f>A42</f>
        <v>Detail</v>
      </c>
      <c r="N42" s="41">
        <v>0</v>
      </c>
      <c r="O42" s="11"/>
      <c r="P42" s="11"/>
      <c r="Q42" s="11"/>
      <c r="R42" s="11"/>
      <c r="S42" s="11"/>
      <c r="T42" s="11"/>
      <c r="U42" s="11"/>
      <c r="V42" s="13"/>
      <c r="W42" s="9"/>
      <c r="Y42" s="34" t="str">
        <f>M42</f>
        <v>Detail</v>
      </c>
      <c r="Z42" s="41">
        <v>0</v>
      </c>
      <c r="AA42" s="11"/>
      <c r="AB42" s="11"/>
      <c r="AC42" s="11"/>
      <c r="AD42" s="11"/>
      <c r="AE42" s="11"/>
      <c r="AF42" s="11"/>
      <c r="AG42" s="11"/>
      <c r="AH42" s="13"/>
      <c r="AI42" s="9"/>
      <c r="AK42" s="34" t="str">
        <f>Y42</f>
        <v>Detail</v>
      </c>
      <c r="AL42" s="41">
        <v>0</v>
      </c>
      <c r="AM42" s="11"/>
      <c r="AN42" s="11"/>
      <c r="AO42" s="11"/>
      <c r="AP42" s="11"/>
      <c r="AQ42" s="11"/>
      <c r="AR42" s="11"/>
      <c r="AS42" s="11"/>
      <c r="AT42" s="13"/>
      <c r="AU42" s="9"/>
      <c r="AW42" s="34" t="s">
        <v>13</v>
      </c>
      <c r="AX42" s="41" t="s">
        <v>13</v>
      </c>
      <c r="AY42" s="11"/>
      <c r="AZ42" s="11"/>
      <c r="BA42" s="11"/>
      <c r="BB42" s="11"/>
      <c r="BC42" s="11"/>
      <c r="BD42" s="11"/>
      <c r="BE42" s="11"/>
      <c r="BF42" s="13"/>
      <c r="BG42" s="9"/>
    </row>
    <row r="43" spans="1:59" ht="15.75" thickBot="1" x14ac:dyDescent="0.3">
      <c r="A43" s="36" t="s">
        <v>25</v>
      </c>
      <c r="B43" s="28">
        <v>0</v>
      </c>
      <c r="C43" s="11"/>
      <c r="D43" s="11"/>
      <c r="E43" s="11"/>
      <c r="F43" s="11"/>
      <c r="G43" s="11"/>
      <c r="H43" s="11"/>
      <c r="I43" s="11"/>
      <c r="J43" s="79">
        <f>SUM(B42:B43)</f>
        <v>0</v>
      </c>
      <c r="K43" s="9">
        <v>536000</v>
      </c>
      <c r="M43" s="36" t="str">
        <f>A43</f>
        <v>Detail</v>
      </c>
      <c r="N43" s="28">
        <v>0</v>
      </c>
      <c r="O43" s="11"/>
      <c r="P43" s="11"/>
      <c r="Q43" s="11"/>
      <c r="R43" s="11"/>
      <c r="S43" s="11"/>
      <c r="T43" s="11"/>
      <c r="U43" s="11"/>
      <c r="V43" s="69">
        <f>SUM(N42:N43)</f>
        <v>0</v>
      </c>
      <c r="W43" s="9">
        <v>536000</v>
      </c>
      <c r="Y43" s="36" t="str">
        <f>M43</f>
        <v>Detail</v>
      </c>
      <c r="Z43" s="28">
        <v>0</v>
      </c>
      <c r="AA43" s="11"/>
      <c r="AB43" s="11"/>
      <c r="AC43" s="11"/>
      <c r="AD43" s="11"/>
      <c r="AE43" s="11"/>
      <c r="AF43" s="11"/>
      <c r="AG43" s="11"/>
      <c r="AH43" s="69">
        <f>SUM(Z42:Z43)</f>
        <v>0</v>
      </c>
      <c r="AI43" s="9">
        <v>536000</v>
      </c>
      <c r="AK43" s="36" t="str">
        <f>Y43</f>
        <v>Detail</v>
      </c>
      <c r="AL43" s="28">
        <v>0</v>
      </c>
      <c r="AM43" s="11"/>
      <c r="AN43" s="11"/>
      <c r="AO43" s="11"/>
      <c r="AP43" s="11"/>
      <c r="AQ43" s="11"/>
      <c r="AR43" s="11"/>
      <c r="AS43" s="11"/>
      <c r="AT43" s="69">
        <f>SUM(AL42:AL43)</f>
        <v>0</v>
      </c>
      <c r="AU43" s="9">
        <v>536000</v>
      </c>
      <c r="AW43" s="36" t="s">
        <v>13</v>
      </c>
      <c r="AX43" s="28" t="s">
        <v>13</v>
      </c>
      <c r="AY43" s="11"/>
      <c r="AZ43" s="11"/>
      <c r="BA43" s="11"/>
      <c r="BB43" s="11"/>
      <c r="BC43" s="11"/>
      <c r="BD43" s="11"/>
      <c r="BE43" s="11"/>
      <c r="BF43" s="69">
        <f>J43+V43+AH43+AT43</f>
        <v>0</v>
      </c>
      <c r="BG43" s="9">
        <v>536000</v>
      </c>
    </row>
    <row r="44" spans="1:59" x14ac:dyDescent="0.25">
      <c r="A44" s="119" t="s">
        <v>26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1"/>
      <c r="M44" s="119" t="s">
        <v>26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1"/>
      <c r="Y44" s="119" t="s">
        <v>26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K44" s="119" t="s">
        <v>26</v>
      </c>
      <c r="AL44" s="120"/>
      <c r="AM44" s="120"/>
      <c r="AN44" s="120"/>
      <c r="AO44" s="120"/>
      <c r="AP44" s="120"/>
      <c r="AQ44" s="120"/>
      <c r="AR44" s="120"/>
      <c r="AS44" s="120"/>
      <c r="AT44" s="120"/>
      <c r="AU44" s="121"/>
      <c r="AW44" s="119" t="s">
        <v>26</v>
      </c>
      <c r="AX44" s="120"/>
      <c r="AY44" s="120"/>
      <c r="AZ44" s="120"/>
      <c r="BA44" s="120"/>
      <c r="BB44" s="120"/>
      <c r="BC44" s="120"/>
      <c r="BD44" s="120"/>
      <c r="BE44" s="120"/>
      <c r="BF44" s="120"/>
      <c r="BG44" s="121"/>
    </row>
    <row r="45" spans="1:59" x14ac:dyDescent="0.25">
      <c r="A45" s="34" t="s">
        <v>44</v>
      </c>
      <c r="B45" s="41">
        <v>0</v>
      </c>
      <c r="C45" s="37" t="s">
        <v>13</v>
      </c>
      <c r="D45" s="103" t="s">
        <v>47</v>
      </c>
      <c r="E45" s="103"/>
      <c r="F45" s="103"/>
      <c r="G45" s="42">
        <v>0</v>
      </c>
      <c r="H45" s="11"/>
      <c r="I45" s="11"/>
      <c r="J45" s="13"/>
      <c r="K45" s="9" t="s">
        <v>13</v>
      </c>
      <c r="M45" s="34" t="str">
        <f>A45</f>
        <v>Animal Care Expenses</v>
      </c>
      <c r="N45" s="41">
        <v>0</v>
      </c>
      <c r="O45" s="37" t="s">
        <v>13</v>
      </c>
      <c r="P45" s="103" t="str">
        <f>D45</f>
        <v>Case Internal Cost Centers</v>
      </c>
      <c r="Q45" s="103"/>
      <c r="R45" s="103"/>
      <c r="S45" s="42">
        <v>0</v>
      </c>
      <c r="T45" s="11"/>
      <c r="U45" s="11"/>
      <c r="V45" s="13"/>
      <c r="W45" s="9" t="s">
        <v>13</v>
      </c>
      <c r="Y45" s="34" t="str">
        <f>M45</f>
        <v>Animal Care Expenses</v>
      </c>
      <c r="Z45" s="41">
        <v>0</v>
      </c>
      <c r="AA45" s="37" t="s">
        <v>13</v>
      </c>
      <c r="AB45" s="103" t="str">
        <f>P45</f>
        <v>Case Internal Cost Centers</v>
      </c>
      <c r="AC45" s="103"/>
      <c r="AD45" s="103"/>
      <c r="AE45" s="42">
        <v>0</v>
      </c>
      <c r="AF45" s="11"/>
      <c r="AG45" s="11"/>
      <c r="AH45" s="13"/>
      <c r="AI45" s="9" t="s">
        <v>13</v>
      </c>
      <c r="AK45" s="34" t="str">
        <f>Y45</f>
        <v>Animal Care Expenses</v>
      </c>
      <c r="AL45" s="41">
        <v>0</v>
      </c>
      <c r="AM45" s="37" t="s">
        <v>13</v>
      </c>
      <c r="AN45" s="103" t="str">
        <f>AB45</f>
        <v>Case Internal Cost Centers</v>
      </c>
      <c r="AO45" s="103"/>
      <c r="AP45" s="103"/>
      <c r="AQ45" s="42">
        <v>0</v>
      </c>
      <c r="AR45" s="11"/>
      <c r="AS45" s="11"/>
      <c r="AT45" s="13"/>
      <c r="AU45" s="9" t="s">
        <v>13</v>
      </c>
      <c r="AW45" s="34" t="s">
        <v>13</v>
      </c>
      <c r="AX45" s="41" t="s">
        <v>13</v>
      </c>
      <c r="AY45" s="37" t="s">
        <v>13</v>
      </c>
      <c r="AZ45" s="103" t="s">
        <v>13</v>
      </c>
      <c r="BA45" s="103"/>
      <c r="BB45" s="103"/>
      <c r="BC45" s="42" t="s">
        <v>13</v>
      </c>
      <c r="BD45" s="11"/>
      <c r="BE45" s="11"/>
      <c r="BF45" s="13"/>
      <c r="BG45" s="9" t="s">
        <v>13</v>
      </c>
    </row>
    <row r="46" spans="1:59" x14ac:dyDescent="0.25">
      <c r="A46" s="32" t="s">
        <v>27</v>
      </c>
      <c r="B46" s="20">
        <v>0</v>
      </c>
      <c r="C46" s="11"/>
      <c r="D46" s="104" t="s">
        <v>25</v>
      </c>
      <c r="E46" s="104"/>
      <c r="F46" s="104"/>
      <c r="G46" s="22">
        <v>0</v>
      </c>
      <c r="H46" s="11"/>
      <c r="I46" s="11"/>
      <c r="J46" s="13"/>
      <c r="K46" s="9" t="s">
        <v>13</v>
      </c>
      <c r="M46" s="32" t="str">
        <f>A46</f>
        <v>Communication</v>
      </c>
      <c r="N46" s="20">
        <v>0</v>
      </c>
      <c r="O46" s="11"/>
      <c r="P46" s="104" t="str">
        <f>D46</f>
        <v>Detail</v>
      </c>
      <c r="Q46" s="104"/>
      <c r="R46" s="104"/>
      <c r="S46" s="22">
        <v>0</v>
      </c>
      <c r="T46" s="11"/>
      <c r="U46" s="11"/>
      <c r="V46" s="13"/>
      <c r="W46" s="9" t="s">
        <v>13</v>
      </c>
      <c r="Y46" s="32" t="str">
        <f>M46</f>
        <v>Communication</v>
      </c>
      <c r="Z46" s="20">
        <v>0</v>
      </c>
      <c r="AA46" s="11"/>
      <c r="AB46" s="104" t="str">
        <f>P46</f>
        <v>Detail</v>
      </c>
      <c r="AC46" s="104"/>
      <c r="AD46" s="104"/>
      <c r="AE46" s="22">
        <v>0</v>
      </c>
      <c r="AF46" s="11"/>
      <c r="AG46" s="11"/>
      <c r="AH46" s="13"/>
      <c r="AI46" s="9" t="s">
        <v>13</v>
      </c>
      <c r="AK46" s="32" t="str">
        <f>Y46</f>
        <v>Communication</v>
      </c>
      <c r="AL46" s="20">
        <v>0</v>
      </c>
      <c r="AM46" s="11"/>
      <c r="AN46" s="104" t="str">
        <f>AB46</f>
        <v>Detail</v>
      </c>
      <c r="AO46" s="104"/>
      <c r="AP46" s="104"/>
      <c r="AQ46" s="22">
        <v>0</v>
      </c>
      <c r="AR46" s="11"/>
      <c r="AS46" s="11"/>
      <c r="AT46" s="13"/>
      <c r="AU46" s="9" t="s">
        <v>13</v>
      </c>
      <c r="AW46" s="32" t="s">
        <v>13</v>
      </c>
      <c r="AX46" s="20" t="s">
        <v>13</v>
      </c>
      <c r="AY46" s="11"/>
      <c r="AZ46" s="104" t="s">
        <v>13</v>
      </c>
      <c r="BA46" s="104"/>
      <c r="BB46" s="104"/>
      <c r="BC46" s="22" t="s">
        <v>13</v>
      </c>
      <c r="BD46" s="11"/>
      <c r="BE46" s="11"/>
      <c r="BF46" s="13"/>
      <c r="BG46" s="9" t="s">
        <v>13</v>
      </c>
    </row>
    <row r="47" spans="1:59" ht="15.75" thickBot="1" x14ac:dyDescent="0.3">
      <c r="A47" s="32" t="s">
        <v>45</v>
      </c>
      <c r="B47" s="20">
        <v>0</v>
      </c>
      <c r="C47" s="37" t="s">
        <v>13</v>
      </c>
      <c r="D47" s="104" t="s">
        <v>25</v>
      </c>
      <c r="E47" s="104"/>
      <c r="F47" s="104"/>
      <c r="G47" s="22">
        <v>0</v>
      </c>
      <c r="H47" s="11"/>
      <c r="I47" s="11"/>
      <c r="J47" s="13"/>
      <c r="K47" s="9" t="s">
        <v>13</v>
      </c>
      <c r="M47" s="32" t="str">
        <f>A47</f>
        <v>Shipping</v>
      </c>
      <c r="N47" s="20">
        <v>0</v>
      </c>
      <c r="O47" s="37" t="s">
        <v>13</v>
      </c>
      <c r="P47" s="104" t="str">
        <f>D47</f>
        <v>Detail</v>
      </c>
      <c r="Q47" s="104"/>
      <c r="R47" s="104"/>
      <c r="S47" s="22">
        <v>0</v>
      </c>
      <c r="T47" s="11"/>
      <c r="U47" s="11"/>
      <c r="V47" s="13"/>
      <c r="W47" s="9" t="s">
        <v>13</v>
      </c>
      <c r="Y47" s="32" t="str">
        <f>M47</f>
        <v>Shipping</v>
      </c>
      <c r="Z47" s="20">
        <v>0</v>
      </c>
      <c r="AA47" s="37" t="s">
        <v>13</v>
      </c>
      <c r="AB47" s="104" t="str">
        <f>P47</f>
        <v>Detail</v>
      </c>
      <c r="AC47" s="104"/>
      <c r="AD47" s="104"/>
      <c r="AE47" s="22">
        <v>0</v>
      </c>
      <c r="AF47" s="11"/>
      <c r="AG47" s="11"/>
      <c r="AH47" s="13"/>
      <c r="AI47" s="9" t="s">
        <v>13</v>
      </c>
      <c r="AK47" s="32" t="str">
        <f>Y47</f>
        <v>Shipping</v>
      </c>
      <c r="AL47" s="20">
        <v>0</v>
      </c>
      <c r="AM47" s="37" t="s">
        <v>13</v>
      </c>
      <c r="AN47" s="104" t="str">
        <f>AB47</f>
        <v>Detail</v>
      </c>
      <c r="AO47" s="104"/>
      <c r="AP47" s="104"/>
      <c r="AQ47" s="22">
        <v>0</v>
      </c>
      <c r="AR47" s="11"/>
      <c r="AS47" s="11"/>
      <c r="AT47" s="13"/>
      <c r="AU47" s="9" t="s">
        <v>13</v>
      </c>
      <c r="AW47" s="32" t="s">
        <v>13</v>
      </c>
      <c r="AX47" s="20" t="s">
        <v>13</v>
      </c>
      <c r="AY47" s="37" t="s">
        <v>13</v>
      </c>
      <c r="AZ47" s="104" t="s">
        <v>13</v>
      </c>
      <c r="BA47" s="104"/>
      <c r="BB47" s="104"/>
      <c r="BC47" s="22" t="s">
        <v>13</v>
      </c>
      <c r="BD47" s="11"/>
      <c r="BE47" s="11"/>
      <c r="BF47" s="13"/>
      <c r="BG47" s="9" t="s">
        <v>13</v>
      </c>
    </row>
    <row r="48" spans="1:59" ht="15.75" thickBot="1" x14ac:dyDescent="0.3">
      <c r="A48" s="36" t="s">
        <v>46</v>
      </c>
      <c r="B48" s="28">
        <v>0</v>
      </c>
      <c r="C48" s="11"/>
      <c r="D48" s="123" t="s">
        <v>25</v>
      </c>
      <c r="E48" s="123"/>
      <c r="F48" s="123"/>
      <c r="G48" s="23">
        <v>0</v>
      </c>
      <c r="H48" s="11"/>
      <c r="I48" s="11"/>
      <c r="J48" s="79">
        <f>SUM(B45:B48,G45:G48)</f>
        <v>0</v>
      </c>
      <c r="K48" s="9"/>
      <c r="M48" s="36" t="str">
        <f>A48</f>
        <v>Patient Incentives</v>
      </c>
      <c r="N48" s="28">
        <v>0</v>
      </c>
      <c r="O48" s="11"/>
      <c r="P48" s="123" t="str">
        <f>D48</f>
        <v>Detail</v>
      </c>
      <c r="Q48" s="123"/>
      <c r="R48" s="123"/>
      <c r="S48" s="23">
        <v>0</v>
      </c>
      <c r="T48" s="11"/>
      <c r="U48" s="11"/>
      <c r="V48" s="69">
        <f>SUM(N45:N48,S45:S48)</f>
        <v>0</v>
      </c>
      <c r="W48" s="9"/>
      <c r="Y48" s="36" t="str">
        <f>M48</f>
        <v>Patient Incentives</v>
      </c>
      <c r="Z48" s="28">
        <v>0</v>
      </c>
      <c r="AA48" s="11"/>
      <c r="AB48" s="123" t="str">
        <f>P48</f>
        <v>Detail</v>
      </c>
      <c r="AC48" s="123"/>
      <c r="AD48" s="123"/>
      <c r="AE48" s="23">
        <v>0</v>
      </c>
      <c r="AF48" s="11"/>
      <c r="AG48" s="11"/>
      <c r="AH48" s="69">
        <f>SUM(Z45:Z48,AE45:AE48)</f>
        <v>0</v>
      </c>
      <c r="AI48" s="9"/>
      <c r="AK48" s="36" t="str">
        <f>Y48</f>
        <v>Patient Incentives</v>
      </c>
      <c r="AL48" s="28">
        <v>0</v>
      </c>
      <c r="AM48" s="11"/>
      <c r="AN48" s="123" t="str">
        <f>AB48</f>
        <v>Detail</v>
      </c>
      <c r="AO48" s="123"/>
      <c r="AP48" s="123"/>
      <c r="AQ48" s="23">
        <v>0</v>
      </c>
      <c r="AR48" s="11"/>
      <c r="AS48" s="11"/>
      <c r="AT48" s="69">
        <f>SUM(AL45:AL48,AQ45:AQ48)</f>
        <v>0</v>
      </c>
      <c r="AU48" s="9"/>
      <c r="AW48" s="36" t="s">
        <v>13</v>
      </c>
      <c r="AX48" s="28" t="s">
        <v>13</v>
      </c>
      <c r="AY48" s="11"/>
      <c r="AZ48" s="123" t="s">
        <v>13</v>
      </c>
      <c r="BA48" s="123"/>
      <c r="BB48" s="123"/>
      <c r="BC48" s="23" t="s">
        <v>13</v>
      </c>
      <c r="BD48" s="11"/>
      <c r="BE48" s="11"/>
      <c r="BF48" s="69">
        <f>J48+V48+AH48+AT48</f>
        <v>0</v>
      </c>
      <c r="BG48" s="9"/>
    </row>
    <row r="49" spans="1:59" x14ac:dyDescent="0.25">
      <c r="A49" s="119" t="s">
        <v>28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1"/>
      <c r="M49" s="119" t="s">
        <v>28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1"/>
      <c r="Y49" s="119" t="s">
        <v>28</v>
      </c>
      <c r="Z49" s="120"/>
      <c r="AA49" s="120"/>
      <c r="AB49" s="120"/>
      <c r="AC49" s="120"/>
      <c r="AD49" s="120"/>
      <c r="AE49" s="120"/>
      <c r="AF49" s="120"/>
      <c r="AG49" s="120"/>
      <c r="AH49" s="120"/>
      <c r="AI49" s="121"/>
      <c r="AK49" s="119" t="s">
        <v>28</v>
      </c>
      <c r="AL49" s="120"/>
      <c r="AM49" s="120"/>
      <c r="AN49" s="120"/>
      <c r="AO49" s="120"/>
      <c r="AP49" s="120"/>
      <c r="AQ49" s="120"/>
      <c r="AR49" s="120"/>
      <c r="AS49" s="120"/>
      <c r="AT49" s="120"/>
      <c r="AU49" s="121"/>
      <c r="AW49" s="119" t="s">
        <v>28</v>
      </c>
      <c r="AX49" s="120"/>
      <c r="AY49" s="120"/>
      <c r="AZ49" s="120"/>
      <c r="BA49" s="120"/>
      <c r="BB49" s="120"/>
      <c r="BC49" s="120"/>
      <c r="BD49" s="120"/>
      <c r="BE49" s="120"/>
      <c r="BF49" s="120"/>
      <c r="BG49" s="121"/>
    </row>
    <row r="50" spans="1:59" x14ac:dyDescent="0.25">
      <c r="A50" s="34" t="s">
        <v>29</v>
      </c>
      <c r="B50" s="41">
        <v>0</v>
      </c>
      <c r="C50" s="11"/>
      <c r="D50" s="11"/>
      <c r="E50" s="11"/>
      <c r="F50" s="11"/>
      <c r="G50" s="11"/>
      <c r="H50" s="11"/>
      <c r="I50" s="11"/>
      <c r="J50" s="13"/>
      <c r="K50" s="13"/>
      <c r="M50" s="34" t="str">
        <f>A50</f>
        <v>Tuition</v>
      </c>
      <c r="N50" s="41">
        <v>0</v>
      </c>
      <c r="O50" s="11"/>
      <c r="P50" s="11"/>
      <c r="Q50" s="11"/>
      <c r="R50" s="11"/>
      <c r="S50" s="11"/>
      <c r="T50" s="11"/>
      <c r="U50" s="11"/>
      <c r="V50" s="13"/>
      <c r="W50" s="13"/>
      <c r="Y50" s="34" t="str">
        <f>M50</f>
        <v>Tuition</v>
      </c>
      <c r="Z50" s="41">
        <v>0</v>
      </c>
      <c r="AA50" s="11"/>
      <c r="AB50" s="11"/>
      <c r="AC50" s="11"/>
      <c r="AD50" s="11"/>
      <c r="AE50" s="11"/>
      <c r="AF50" s="11"/>
      <c r="AG50" s="11"/>
      <c r="AH50" s="13"/>
      <c r="AI50" s="13"/>
      <c r="AK50" s="34" t="str">
        <f>Y50</f>
        <v>Tuition</v>
      </c>
      <c r="AL50" s="41">
        <v>0</v>
      </c>
      <c r="AM50" s="11"/>
      <c r="AN50" s="11"/>
      <c r="AO50" s="11"/>
      <c r="AP50" s="11"/>
      <c r="AQ50" s="11"/>
      <c r="AR50" s="11"/>
      <c r="AS50" s="11"/>
      <c r="AT50" s="13"/>
      <c r="AU50" s="13"/>
      <c r="AW50" s="34" t="s">
        <v>13</v>
      </c>
      <c r="AX50" s="41" t="s">
        <v>13</v>
      </c>
      <c r="AY50" s="11"/>
      <c r="AZ50" s="11"/>
      <c r="BA50" s="11"/>
      <c r="BB50" s="11"/>
      <c r="BC50" s="11"/>
      <c r="BD50" s="11"/>
      <c r="BE50" s="11"/>
      <c r="BF50" s="13"/>
      <c r="BG50" s="13"/>
    </row>
    <row r="51" spans="1:59" ht="15.75" thickBot="1" x14ac:dyDescent="0.3">
      <c r="A51" s="32" t="s">
        <v>30</v>
      </c>
      <c r="B51" s="20">
        <v>0</v>
      </c>
      <c r="C51" s="11"/>
      <c r="D51" s="11"/>
      <c r="E51" s="11"/>
      <c r="F51" s="11"/>
      <c r="G51" s="11"/>
      <c r="H51" s="11"/>
      <c r="I51" s="11"/>
      <c r="J51" s="13"/>
      <c r="K51" s="13"/>
      <c r="M51" s="32" t="str">
        <f>A51</f>
        <v>Fellowships</v>
      </c>
      <c r="N51" s="20">
        <v>0</v>
      </c>
      <c r="O51" s="11"/>
      <c r="P51" s="11"/>
      <c r="Q51" s="11"/>
      <c r="R51" s="11"/>
      <c r="S51" s="11"/>
      <c r="T51" s="11"/>
      <c r="U51" s="11"/>
      <c r="V51" s="13"/>
      <c r="W51" s="13"/>
      <c r="Y51" s="32" t="str">
        <f>M51</f>
        <v>Fellowships</v>
      </c>
      <c r="Z51" s="20">
        <v>0</v>
      </c>
      <c r="AA51" s="11"/>
      <c r="AB51" s="11"/>
      <c r="AC51" s="11"/>
      <c r="AD51" s="11"/>
      <c r="AE51" s="11"/>
      <c r="AF51" s="11"/>
      <c r="AG51" s="11"/>
      <c r="AH51" s="13"/>
      <c r="AI51" s="13"/>
      <c r="AK51" s="32" t="str">
        <f>Y51</f>
        <v>Fellowships</v>
      </c>
      <c r="AL51" s="20">
        <v>0</v>
      </c>
      <c r="AM51" s="11"/>
      <c r="AN51" s="11"/>
      <c r="AO51" s="11"/>
      <c r="AP51" s="11"/>
      <c r="AQ51" s="11"/>
      <c r="AR51" s="11"/>
      <c r="AS51" s="11"/>
      <c r="AT51" s="13"/>
      <c r="AU51" s="13"/>
      <c r="AW51" s="32" t="s">
        <v>13</v>
      </c>
      <c r="AX51" s="20" t="s">
        <v>13</v>
      </c>
      <c r="AY51" s="11"/>
      <c r="AZ51" s="11"/>
      <c r="BA51" s="11"/>
      <c r="BB51" s="11"/>
      <c r="BC51" s="11"/>
      <c r="BD51" s="11"/>
      <c r="BE51" s="11"/>
      <c r="BF51" s="13"/>
      <c r="BG51" s="13"/>
    </row>
    <row r="52" spans="1:59" ht="15.75" thickBot="1" x14ac:dyDescent="0.3">
      <c r="A52" s="35" t="s">
        <v>58</v>
      </c>
      <c r="B52" s="21">
        <v>0</v>
      </c>
      <c r="C52" s="7"/>
      <c r="D52" s="7"/>
      <c r="E52" s="7"/>
      <c r="F52" s="7"/>
      <c r="G52" s="7"/>
      <c r="H52" s="7"/>
      <c r="I52" s="7"/>
      <c r="J52" s="78">
        <f>SUM(B50:B52)</f>
        <v>0</v>
      </c>
      <c r="K52" s="10"/>
      <c r="M52" s="35" t="str">
        <f>A52</f>
        <v>Other Detail</v>
      </c>
      <c r="N52" s="21">
        <v>0</v>
      </c>
      <c r="O52" s="7"/>
      <c r="P52" s="7"/>
      <c r="Q52" s="7"/>
      <c r="R52" s="7"/>
      <c r="S52" s="7"/>
      <c r="T52" s="7"/>
      <c r="U52" s="7"/>
      <c r="V52" s="68">
        <f>SUM(N50:N52)</f>
        <v>0</v>
      </c>
      <c r="W52" s="10"/>
      <c r="Y52" s="35" t="str">
        <f>M52</f>
        <v>Other Detail</v>
      </c>
      <c r="Z52" s="21">
        <v>0</v>
      </c>
      <c r="AA52" s="7"/>
      <c r="AB52" s="7"/>
      <c r="AC52" s="7"/>
      <c r="AD52" s="7"/>
      <c r="AE52" s="7"/>
      <c r="AF52" s="7"/>
      <c r="AG52" s="7"/>
      <c r="AH52" s="68">
        <f>SUM(Z50:Z52)</f>
        <v>0</v>
      </c>
      <c r="AI52" s="10"/>
      <c r="AK52" s="35" t="str">
        <f>Y52</f>
        <v>Other Detail</v>
      </c>
      <c r="AL52" s="21">
        <v>0</v>
      </c>
      <c r="AM52" s="7"/>
      <c r="AN52" s="7"/>
      <c r="AO52" s="7"/>
      <c r="AP52" s="7"/>
      <c r="AQ52" s="7"/>
      <c r="AR52" s="7"/>
      <c r="AS52" s="7"/>
      <c r="AT52" s="68">
        <f>SUM(AL50:AL52)</f>
        <v>0</v>
      </c>
      <c r="AU52" s="10"/>
      <c r="AW52" s="35" t="s">
        <v>13</v>
      </c>
      <c r="AX52" s="21" t="s">
        <v>13</v>
      </c>
      <c r="AY52" s="7"/>
      <c r="AZ52" s="7"/>
      <c r="BA52" s="7"/>
      <c r="BB52" s="7"/>
      <c r="BC52" s="7"/>
      <c r="BD52" s="7"/>
      <c r="BE52" s="7"/>
      <c r="BF52" s="68">
        <f>J52+V52+AH52+AT52</f>
        <v>0</v>
      </c>
      <c r="BG52" s="10"/>
    </row>
    <row r="53" spans="1:59" ht="15.75" thickBot="1" x14ac:dyDescent="0.3">
      <c r="A53" s="46"/>
      <c r="B53" s="12"/>
      <c r="C53" s="11"/>
      <c r="D53" s="11"/>
      <c r="E53" s="11"/>
      <c r="F53" s="11"/>
      <c r="G53" s="11"/>
      <c r="H53" s="11"/>
      <c r="I53" s="11"/>
      <c r="J53" s="70"/>
      <c r="K53" s="13"/>
      <c r="M53" s="46"/>
      <c r="N53" s="12"/>
      <c r="O53" s="11"/>
      <c r="P53" s="11"/>
      <c r="Q53" s="11"/>
      <c r="R53" s="11"/>
      <c r="S53" s="11"/>
      <c r="T53" s="11"/>
      <c r="U53" s="11"/>
      <c r="V53" s="70"/>
      <c r="W53" s="13"/>
      <c r="Y53" s="46"/>
      <c r="Z53" s="12"/>
      <c r="AA53" s="11"/>
      <c r="AB53" s="11"/>
      <c r="AC53" s="11"/>
      <c r="AD53" s="11"/>
      <c r="AE53" s="11"/>
      <c r="AF53" s="11"/>
      <c r="AG53" s="11"/>
      <c r="AH53" s="70"/>
      <c r="AI53" s="13"/>
      <c r="AK53" s="46"/>
      <c r="AL53" s="12"/>
      <c r="AM53" s="11"/>
      <c r="AN53" s="11"/>
      <c r="AO53" s="11"/>
      <c r="AP53" s="11"/>
      <c r="AQ53" s="11"/>
      <c r="AR53" s="11"/>
      <c r="AS53" s="11"/>
      <c r="AT53" s="70"/>
      <c r="AU53" s="13"/>
      <c r="AW53" s="46"/>
      <c r="AX53" s="12"/>
      <c r="AY53" s="11"/>
      <c r="AZ53" s="11"/>
      <c r="BA53" s="11"/>
      <c r="BB53" s="11"/>
      <c r="BC53" s="11"/>
      <c r="BD53" s="11"/>
      <c r="BE53" s="11"/>
      <c r="BF53" s="70"/>
      <c r="BG53" s="13"/>
    </row>
    <row r="54" spans="1:59" ht="16.5" thickBot="1" x14ac:dyDescent="0.3">
      <c r="A54" s="137" t="s">
        <v>31</v>
      </c>
      <c r="B54" s="138"/>
      <c r="C54" s="138"/>
      <c r="D54" s="138"/>
      <c r="E54" s="138"/>
      <c r="F54" s="138"/>
      <c r="G54" s="138"/>
      <c r="H54" s="138"/>
      <c r="I54" s="138"/>
      <c r="J54" s="80">
        <f>J20+J24+J28+J34+J37+J40+J43+J48+J52</f>
        <v>0</v>
      </c>
      <c r="K54" s="26"/>
      <c r="M54" s="137" t="s">
        <v>31</v>
      </c>
      <c r="N54" s="138"/>
      <c r="O54" s="138"/>
      <c r="P54" s="138"/>
      <c r="Q54" s="138"/>
      <c r="R54" s="138"/>
      <c r="S54" s="138"/>
      <c r="T54" s="138"/>
      <c r="U54" s="138"/>
      <c r="V54" s="54">
        <f>V20+V24+V28+V34+V37+V40+V43+V48+V52</f>
        <v>0</v>
      </c>
      <c r="W54" s="26"/>
      <c r="Y54" s="137" t="s">
        <v>31</v>
      </c>
      <c r="Z54" s="138"/>
      <c r="AA54" s="138"/>
      <c r="AB54" s="138"/>
      <c r="AC54" s="138"/>
      <c r="AD54" s="138"/>
      <c r="AE54" s="138"/>
      <c r="AF54" s="138"/>
      <c r="AG54" s="138"/>
      <c r="AH54" s="54">
        <f>AH20+AH24+AH28+AH34+AH37+AH40+AH43+AH48+AH52</f>
        <v>0</v>
      </c>
      <c r="AI54" s="26"/>
      <c r="AK54" s="137" t="s">
        <v>31</v>
      </c>
      <c r="AL54" s="138"/>
      <c r="AM54" s="138"/>
      <c r="AN54" s="138"/>
      <c r="AO54" s="138"/>
      <c r="AP54" s="138"/>
      <c r="AQ54" s="138"/>
      <c r="AR54" s="138"/>
      <c r="AS54" s="138"/>
      <c r="AT54" s="54">
        <f>AT20+AT24+AT28+AT34+AT37+AT40+AT43+AT48+AT52</f>
        <v>0</v>
      </c>
      <c r="AU54" s="26"/>
      <c r="AW54" s="137" t="s">
        <v>31</v>
      </c>
      <c r="AX54" s="138"/>
      <c r="AY54" s="138"/>
      <c r="AZ54" s="138"/>
      <c r="BA54" s="138"/>
      <c r="BB54" s="138"/>
      <c r="BC54" s="138"/>
      <c r="BD54" s="138"/>
      <c r="BE54" s="138"/>
      <c r="BF54" s="54">
        <f>BF20+BF24+BF28+BF34+BF37+BF40+BF43+BF48+BF52</f>
        <v>0</v>
      </c>
      <c r="BG54" s="26"/>
    </row>
    <row r="55" spans="1:59" ht="15.75" thickBot="1" x14ac:dyDescent="0.3">
      <c r="A55" s="49"/>
      <c r="B55" s="3"/>
      <c r="C55" s="11"/>
      <c r="D55" s="11"/>
      <c r="E55" s="11"/>
      <c r="F55" s="11"/>
      <c r="G55" s="11"/>
      <c r="H55" s="11"/>
      <c r="I55" s="11"/>
      <c r="J55" s="71"/>
      <c r="K55" s="13"/>
      <c r="M55" s="49"/>
      <c r="N55" s="3"/>
      <c r="O55" s="11"/>
      <c r="P55" s="11"/>
      <c r="Q55" s="11"/>
      <c r="R55" s="11"/>
      <c r="S55" s="11"/>
      <c r="T55" s="11"/>
      <c r="U55" s="11"/>
      <c r="V55" s="71"/>
      <c r="W55" s="13"/>
      <c r="Y55" s="49"/>
      <c r="Z55" s="3"/>
      <c r="AA55" s="11"/>
      <c r="AB55" s="11"/>
      <c r="AC55" s="11"/>
      <c r="AD55" s="11"/>
      <c r="AE55" s="11"/>
      <c r="AF55" s="11"/>
      <c r="AG55" s="11"/>
      <c r="AH55" s="71"/>
      <c r="AI55" s="13"/>
      <c r="AK55" s="49"/>
      <c r="AL55" s="3"/>
      <c r="AM55" s="11"/>
      <c r="AN55" s="11"/>
      <c r="AO55" s="11"/>
      <c r="AP55" s="11"/>
      <c r="AQ55" s="11"/>
      <c r="AR55" s="11"/>
      <c r="AS55" s="11"/>
      <c r="AT55" s="71"/>
      <c r="AU55" s="13"/>
      <c r="AW55" s="49"/>
      <c r="AX55" s="3"/>
      <c r="AY55" s="11"/>
      <c r="AZ55" s="11"/>
      <c r="BA55" s="11"/>
      <c r="BB55" s="11"/>
      <c r="BC55" s="11"/>
      <c r="BD55" s="11"/>
      <c r="BE55" s="11"/>
      <c r="BF55" s="71"/>
      <c r="BG55" s="13"/>
    </row>
    <row r="56" spans="1:59" x14ac:dyDescent="0.25">
      <c r="A56" s="119" t="s">
        <v>32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M56" s="119" t="s">
        <v>32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1"/>
      <c r="Y56" s="119" t="s">
        <v>32</v>
      </c>
      <c r="Z56" s="120"/>
      <c r="AA56" s="120"/>
      <c r="AB56" s="120"/>
      <c r="AC56" s="120"/>
      <c r="AD56" s="120"/>
      <c r="AE56" s="120"/>
      <c r="AF56" s="120"/>
      <c r="AG56" s="120"/>
      <c r="AH56" s="120"/>
      <c r="AI56" s="121"/>
      <c r="AK56" s="119" t="s">
        <v>32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21"/>
      <c r="AW56" s="119" t="s">
        <v>32</v>
      </c>
      <c r="AX56" s="120"/>
      <c r="AY56" s="120"/>
      <c r="AZ56" s="120"/>
      <c r="BA56" s="120"/>
      <c r="BB56" s="120"/>
      <c r="BC56" s="120"/>
      <c r="BD56" s="120"/>
      <c r="BE56" s="120"/>
      <c r="BF56" s="120"/>
      <c r="BG56" s="121"/>
    </row>
    <row r="57" spans="1:59" x14ac:dyDescent="0.25">
      <c r="A57" s="47" t="s">
        <v>59</v>
      </c>
      <c r="B57" s="48">
        <v>0</v>
      </c>
      <c r="C57" s="37" t="s">
        <v>13</v>
      </c>
      <c r="D57" s="11"/>
      <c r="E57" s="11"/>
      <c r="F57" s="11"/>
      <c r="G57" s="11"/>
      <c r="H57" s="11"/>
      <c r="I57" s="11"/>
      <c r="J57" s="13"/>
      <c r="K57" s="13"/>
      <c r="M57" s="47" t="str">
        <f>A57</f>
        <v>SubK #1 - Direct Costs</v>
      </c>
      <c r="N57" s="48">
        <v>0</v>
      </c>
      <c r="O57" s="37" t="s">
        <v>13</v>
      </c>
      <c r="P57" s="11"/>
      <c r="Q57" s="11"/>
      <c r="R57" s="11"/>
      <c r="S57" s="11"/>
      <c r="T57" s="11"/>
      <c r="U57" s="11"/>
      <c r="V57" s="13"/>
      <c r="W57" s="13"/>
      <c r="Y57" s="47" t="str">
        <f>M57</f>
        <v>SubK #1 - Direct Costs</v>
      </c>
      <c r="Z57" s="48">
        <v>0</v>
      </c>
      <c r="AA57" s="37" t="s">
        <v>13</v>
      </c>
      <c r="AB57" s="11"/>
      <c r="AC57" s="11"/>
      <c r="AD57" s="11"/>
      <c r="AE57" s="11"/>
      <c r="AF57" s="11"/>
      <c r="AG57" s="11"/>
      <c r="AH57" s="13"/>
      <c r="AI57" s="13"/>
      <c r="AK57" s="47" t="str">
        <f>Y57</f>
        <v>SubK #1 - Direct Costs</v>
      </c>
      <c r="AL57" s="48">
        <v>0</v>
      </c>
      <c r="AM57" s="37" t="s">
        <v>13</v>
      </c>
      <c r="AN57" s="11"/>
      <c r="AO57" s="11"/>
      <c r="AP57" s="11"/>
      <c r="AQ57" s="11"/>
      <c r="AR57" s="11"/>
      <c r="AS57" s="11"/>
      <c r="AT57" s="13"/>
      <c r="AU57" s="13"/>
      <c r="AW57" s="47" t="str">
        <f>AK57</f>
        <v>SubK #1 - Direct Costs</v>
      </c>
      <c r="AX57" s="48">
        <f>B57+N57+Z57+AL57</f>
        <v>0</v>
      </c>
      <c r="AY57" s="37" t="s">
        <v>13</v>
      </c>
      <c r="AZ57" s="11"/>
      <c r="BA57" s="11"/>
      <c r="BB57" s="11"/>
      <c r="BC57" s="11"/>
      <c r="BD57" s="11"/>
      <c r="BE57" s="11"/>
      <c r="BF57" s="13"/>
      <c r="BG57" s="13"/>
    </row>
    <row r="58" spans="1:59" x14ac:dyDescent="0.25">
      <c r="A58" s="38" t="s">
        <v>60</v>
      </c>
      <c r="B58" s="29">
        <v>0</v>
      </c>
      <c r="C58" s="37"/>
      <c r="D58" s="150" t="s">
        <v>48</v>
      </c>
      <c r="E58" s="150"/>
      <c r="F58" s="150"/>
      <c r="G58" s="150"/>
      <c r="H58" s="150"/>
      <c r="I58" s="150"/>
      <c r="J58" s="13"/>
      <c r="K58" s="13"/>
      <c r="M58" s="38" t="str">
        <f>A58</f>
        <v>SubK #1 - Indirect Costs</v>
      </c>
      <c r="N58" s="29">
        <v>0</v>
      </c>
      <c r="O58" s="37"/>
      <c r="P58" s="11"/>
      <c r="Q58" s="11"/>
      <c r="R58" s="11"/>
      <c r="S58" s="11"/>
      <c r="T58" s="11"/>
      <c r="U58" s="11"/>
      <c r="V58" s="13"/>
      <c r="W58" s="13"/>
      <c r="Y58" s="38" t="str">
        <f>M58</f>
        <v>SubK #1 - Indirect Costs</v>
      </c>
      <c r="Z58" s="29">
        <v>0</v>
      </c>
      <c r="AA58" s="37"/>
      <c r="AB58" s="11"/>
      <c r="AC58" s="11"/>
      <c r="AD58" s="11"/>
      <c r="AE58" s="11"/>
      <c r="AF58" s="11"/>
      <c r="AG58" s="11"/>
      <c r="AH58" s="13"/>
      <c r="AI58" s="13"/>
      <c r="AK58" s="38" t="str">
        <f>Y58</f>
        <v>SubK #1 - Indirect Costs</v>
      </c>
      <c r="AL58" s="29">
        <v>0</v>
      </c>
      <c r="AM58" s="37"/>
      <c r="AN58" s="11"/>
      <c r="AO58" s="11"/>
      <c r="AP58" s="11"/>
      <c r="AQ58" s="11"/>
      <c r="AR58" s="11"/>
      <c r="AS58" s="11"/>
      <c r="AT58" s="13"/>
      <c r="AU58" s="13"/>
      <c r="AW58" s="47" t="str">
        <f t="shared" ref="AW58:AW60" si="39">AK58</f>
        <v>SubK #1 - Indirect Costs</v>
      </c>
      <c r="AX58" s="48">
        <f>B58+N58+Z58+AL58</f>
        <v>0</v>
      </c>
      <c r="AY58" s="37"/>
      <c r="AZ58" s="11"/>
      <c r="BA58" s="11"/>
      <c r="BB58" s="11"/>
      <c r="BC58" s="11"/>
      <c r="BD58" s="11"/>
      <c r="BE58" s="11"/>
      <c r="BF58" s="13"/>
      <c r="BG58" s="13"/>
    </row>
    <row r="59" spans="1:59" x14ac:dyDescent="0.25">
      <c r="A59" s="38" t="s">
        <v>61</v>
      </c>
      <c r="B59" s="29">
        <v>0</v>
      </c>
      <c r="C59" s="37" t="s">
        <v>13</v>
      </c>
      <c r="D59" s="150" t="s">
        <v>49</v>
      </c>
      <c r="E59" s="150"/>
      <c r="F59" s="150"/>
      <c r="G59" s="150"/>
      <c r="H59" s="150"/>
      <c r="I59" s="150"/>
      <c r="J59" s="13"/>
      <c r="K59" s="13"/>
      <c r="M59" s="38" t="str">
        <f>A59</f>
        <v>SubK #2 - Direct Costs</v>
      </c>
      <c r="N59" s="29">
        <v>0</v>
      </c>
      <c r="O59" s="37" t="s">
        <v>13</v>
      </c>
      <c r="P59" s="11"/>
      <c r="Q59" s="11"/>
      <c r="R59" s="11"/>
      <c r="S59" s="11"/>
      <c r="T59" s="11"/>
      <c r="U59" s="11"/>
      <c r="V59" s="13"/>
      <c r="W59" s="13"/>
      <c r="Y59" s="38" t="str">
        <f>M59</f>
        <v>SubK #2 - Direct Costs</v>
      </c>
      <c r="Z59" s="29">
        <v>0</v>
      </c>
      <c r="AA59" s="37" t="s">
        <v>13</v>
      </c>
      <c r="AB59" s="11"/>
      <c r="AC59" s="11"/>
      <c r="AD59" s="11"/>
      <c r="AE59" s="11"/>
      <c r="AF59" s="11"/>
      <c r="AG59" s="11"/>
      <c r="AH59" s="13"/>
      <c r="AI59" s="13"/>
      <c r="AK59" s="38" t="str">
        <f>Y59</f>
        <v>SubK #2 - Direct Costs</v>
      </c>
      <c r="AL59" s="29">
        <v>0</v>
      </c>
      <c r="AM59" s="37" t="s">
        <v>13</v>
      </c>
      <c r="AN59" s="11"/>
      <c r="AO59" s="11"/>
      <c r="AP59" s="11"/>
      <c r="AQ59" s="11"/>
      <c r="AR59" s="11"/>
      <c r="AS59" s="11"/>
      <c r="AT59" s="13"/>
      <c r="AU59" s="13"/>
      <c r="AW59" s="47" t="str">
        <f t="shared" si="39"/>
        <v>SubK #2 - Direct Costs</v>
      </c>
      <c r="AX59" s="48">
        <f>B59+N59+Z59+AL59</f>
        <v>0</v>
      </c>
      <c r="AY59" s="37" t="s">
        <v>13</v>
      </c>
      <c r="AZ59" s="11"/>
      <c r="BA59" s="11"/>
      <c r="BB59" s="11"/>
      <c r="BC59" s="11"/>
      <c r="BD59" s="11"/>
      <c r="BE59" s="11"/>
      <c r="BF59" s="13"/>
      <c r="BG59" s="13"/>
    </row>
    <row r="60" spans="1:59" ht="15.75" thickBot="1" x14ac:dyDescent="0.3">
      <c r="A60" s="50" t="s">
        <v>62</v>
      </c>
      <c r="B60" s="51">
        <v>0</v>
      </c>
      <c r="C60" s="52"/>
      <c r="D60" s="7"/>
      <c r="E60" s="7"/>
      <c r="F60" s="7"/>
      <c r="G60" s="7"/>
      <c r="H60" s="7"/>
      <c r="I60" s="7"/>
      <c r="J60" s="74">
        <f>SUM(B57:B60)</f>
        <v>0</v>
      </c>
      <c r="K60" s="13">
        <v>533000</v>
      </c>
      <c r="M60" s="50" t="str">
        <f>A60</f>
        <v>SubK #2 - Indirect Costs</v>
      </c>
      <c r="N60" s="51">
        <v>0</v>
      </c>
      <c r="O60" s="52"/>
      <c r="P60" s="7"/>
      <c r="Q60" s="7"/>
      <c r="R60" s="7"/>
      <c r="S60" s="7"/>
      <c r="T60" s="7"/>
      <c r="U60" s="7"/>
      <c r="V60" s="67">
        <f>SUM(N57:N60)</f>
        <v>0</v>
      </c>
      <c r="W60" s="13">
        <v>533000</v>
      </c>
      <c r="Y60" s="50" t="str">
        <f>M60</f>
        <v>SubK #2 - Indirect Costs</v>
      </c>
      <c r="Z60" s="51">
        <v>0</v>
      </c>
      <c r="AA60" s="52"/>
      <c r="AB60" s="7"/>
      <c r="AC60" s="7"/>
      <c r="AD60" s="7"/>
      <c r="AE60" s="7"/>
      <c r="AF60" s="7"/>
      <c r="AG60" s="7"/>
      <c r="AH60" s="67">
        <f>SUM(Z57:Z60)</f>
        <v>0</v>
      </c>
      <c r="AI60" s="13">
        <v>533000</v>
      </c>
      <c r="AK60" s="50" t="str">
        <f>Y60</f>
        <v>SubK #2 - Indirect Costs</v>
      </c>
      <c r="AL60" s="51">
        <v>0</v>
      </c>
      <c r="AM60" s="52"/>
      <c r="AN60" s="7"/>
      <c r="AO60" s="7"/>
      <c r="AP60" s="7"/>
      <c r="AQ60" s="7"/>
      <c r="AR60" s="7"/>
      <c r="AS60" s="7"/>
      <c r="AT60" s="67">
        <f>SUM(AL57:AL60)</f>
        <v>0</v>
      </c>
      <c r="AU60" s="13">
        <v>533000</v>
      </c>
      <c r="AW60" s="47" t="str">
        <f t="shared" si="39"/>
        <v>SubK #2 - Indirect Costs</v>
      </c>
      <c r="AX60" s="48">
        <f>B60+N60+Z60+AL60</f>
        <v>0</v>
      </c>
      <c r="AY60" s="52"/>
      <c r="AZ60" s="7"/>
      <c r="BA60" s="7"/>
      <c r="BB60" s="7"/>
      <c r="BC60" s="7"/>
      <c r="BD60" s="7"/>
      <c r="BE60" s="7"/>
      <c r="BF60" s="67">
        <f>J60+V60+AH60+AT60</f>
        <v>0</v>
      </c>
      <c r="BG60" s="13">
        <v>533000</v>
      </c>
    </row>
    <row r="61" spans="1:59" ht="15.75" thickBot="1" x14ac:dyDescent="0.3">
      <c r="A61" s="33"/>
      <c r="B61" s="12"/>
      <c r="C61" s="37"/>
      <c r="D61" s="11"/>
      <c r="E61" s="11"/>
      <c r="F61" s="11"/>
      <c r="G61" s="11"/>
      <c r="H61" s="11"/>
      <c r="I61" s="11"/>
      <c r="J61" s="70"/>
      <c r="K61" s="17"/>
      <c r="M61" s="33"/>
      <c r="N61" s="12"/>
      <c r="O61" s="37"/>
      <c r="P61" s="11"/>
      <c r="Q61" s="11"/>
      <c r="R61" s="11"/>
      <c r="S61" s="11"/>
      <c r="T61" s="11"/>
      <c r="U61" s="11"/>
      <c r="V61" s="70"/>
      <c r="W61" s="17"/>
      <c r="Y61" s="33"/>
      <c r="Z61" s="12"/>
      <c r="AA61" s="37"/>
      <c r="AB61" s="11"/>
      <c r="AC61" s="11"/>
      <c r="AD61" s="11"/>
      <c r="AE61" s="11"/>
      <c r="AF61" s="11"/>
      <c r="AG61" s="11"/>
      <c r="AH61" s="70"/>
      <c r="AI61" s="17"/>
      <c r="AK61" s="33"/>
      <c r="AL61" s="12"/>
      <c r="AM61" s="37"/>
      <c r="AN61" s="11"/>
      <c r="AO61" s="11"/>
      <c r="AP61" s="11"/>
      <c r="AQ61" s="11"/>
      <c r="AR61" s="11"/>
      <c r="AS61" s="11"/>
      <c r="AT61" s="70"/>
      <c r="AU61" s="17"/>
      <c r="AW61" s="33"/>
      <c r="AX61" s="12"/>
      <c r="AY61" s="37"/>
      <c r="AZ61" s="11"/>
      <c r="BA61" s="11"/>
      <c r="BB61" s="11"/>
      <c r="BC61" s="11"/>
      <c r="BD61" s="11"/>
      <c r="BE61" s="11"/>
      <c r="BF61" s="70"/>
      <c r="BG61" s="17"/>
    </row>
    <row r="62" spans="1:59" ht="16.5" thickBot="1" x14ac:dyDescent="0.3">
      <c r="A62" s="139" t="s">
        <v>33</v>
      </c>
      <c r="B62" s="140"/>
      <c r="C62" s="140"/>
      <c r="D62" s="140"/>
      <c r="E62" s="140"/>
      <c r="F62" s="140"/>
      <c r="G62" s="140"/>
      <c r="H62" s="140"/>
      <c r="I62" s="140"/>
      <c r="J62" s="81">
        <f>J54+J60</f>
        <v>0</v>
      </c>
      <c r="K62" s="26"/>
      <c r="M62" s="139" t="s">
        <v>33</v>
      </c>
      <c r="N62" s="140"/>
      <c r="O62" s="140"/>
      <c r="P62" s="140"/>
      <c r="Q62" s="140"/>
      <c r="R62" s="140"/>
      <c r="S62" s="140"/>
      <c r="T62" s="140"/>
      <c r="U62" s="140"/>
      <c r="V62" s="72">
        <f>V54+V60</f>
        <v>0</v>
      </c>
      <c r="W62" s="26"/>
      <c r="Y62" s="139" t="s">
        <v>33</v>
      </c>
      <c r="Z62" s="140"/>
      <c r="AA62" s="140"/>
      <c r="AB62" s="140"/>
      <c r="AC62" s="140"/>
      <c r="AD62" s="140"/>
      <c r="AE62" s="140"/>
      <c r="AF62" s="140"/>
      <c r="AG62" s="140"/>
      <c r="AH62" s="72">
        <f>AH54+AH60</f>
        <v>0</v>
      </c>
      <c r="AI62" s="26"/>
      <c r="AK62" s="139" t="s">
        <v>33</v>
      </c>
      <c r="AL62" s="140"/>
      <c r="AM62" s="140"/>
      <c r="AN62" s="140"/>
      <c r="AO62" s="140"/>
      <c r="AP62" s="140"/>
      <c r="AQ62" s="140"/>
      <c r="AR62" s="140"/>
      <c r="AS62" s="140"/>
      <c r="AT62" s="72">
        <f>AT54+AT60</f>
        <v>0</v>
      </c>
      <c r="AU62" s="26"/>
      <c r="AW62" s="139" t="s">
        <v>33</v>
      </c>
      <c r="AX62" s="140"/>
      <c r="AY62" s="140"/>
      <c r="AZ62" s="140"/>
      <c r="BA62" s="140"/>
      <c r="BB62" s="140"/>
      <c r="BC62" s="140"/>
      <c r="BD62" s="140"/>
      <c r="BE62" s="140"/>
      <c r="BF62" s="72">
        <f>BF54+BF60</f>
        <v>0</v>
      </c>
      <c r="BG62" s="26"/>
    </row>
    <row r="63" spans="1:59" s="25" customFormat="1" ht="16.5" thickBot="1" x14ac:dyDescent="0.3">
      <c r="A63" s="55"/>
      <c r="B63" s="56"/>
      <c r="C63" s="56"/>
      <c r="D63" s="56"/>
      <c r="E63" s="56"/>
      <c r="F63" s="56"/>
      <c r="G63" s="56"/>
      <c r="H63" s="56"/>
      <c r="I63" s="56"/>
      <c r="J63" s="73"/>
      <c r="K63" s="57"/>
      <c r="M63" s="55"/>
      <c r="N63" s="56"/>
      <c r="O63" s="56"/>
      <c r="P63" s="56"/>
      <c r="Q63" s="56"/>
      <c r="R63" s="56"/>
      <c r="S63" s="56"/>
      <c r="T63" s="56"/>
      <c r="U63" s="56"/>
      <c r="V63" s="73"/>
      <c r="W63" s="57"/>
      <c r="Y63" s="55"/>
      <c r="Z63" s="56"/>
      <c r="AA63" s="56"/>
      <c r="AB63" s="56"/>
      <c r="AC63" s="56"/>
      <c r="AD63" s="56"/>
      <c r="AE63" s="56"/>
      <c r="AF63" s="56"/>
      <c r="AG63" s="56"/>
      <c r="AH63" s="73"/>
      <c r="AI63" s="57"/>
      <c r="AK63" s="55"/>
      <c r="AL63" s="56"/>
      <c r="AM63" s="56"/>
      <c r="AN63" s="56"/>
      <c r="AO63" s="56"/>
      <c r="AP63" s="56"/>
      <c r="AQ63" s="56"/>
      <c r="AR63" s="56"/>
      <c r="AS63" s="56"/>
      <c r="AT63" s="73"/>
      <c r="AU63" s="57"/>
      <c r="AW63" s="55"/>
      <c r="AX63" s="56"/>
      <c r="AY63" s="56"/>
      <c r="AZ63" s="56"/>
      <c r="BA63" s="56"/>
      <c r="BB63" s="56"/>
      <c r="BC63" s="56"/>
      <c r="BD63" s="56"/>
      <c r="BE63" s="56"/>
      <c r="BF63" s="73"/>
      <c r="BG63" s="57"/>
    </row>
    <row r="64" spans="1:59" x14ac:dyDescent="0.25">
      <c r="A64" s="119" t="s">
        <v>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1"/>
      <c r="M64" s="119" t="s">
        <v>38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1"/>
      <c r="Y64" s="119" t="s">
        <v>38</v>
      </c>
      <c r="Z64" s="120"/>
      <c r="AA64" s="120"/>
      <c r="AB64" s="120"/>
      <c r="AC64" s="120"/>
      <c r="AD64" s="120"/>
      <c r="AE64" s="120"/>
      <c r="AF64" s="120"/>
      <c r="AG64" s="120"/>
      <c r="AH64" s="120"/>
      <c r="AI64" s="121"/>
      <c r="AK64" s="119" t="s">
        <v>38</v>
      </c>
      <c r="AL64" s="120"/>
      <c r="AM64" s="120"/>
      <c r="AN64" s="120"/>
      <c r="AO64" s="120"/>
      <c r="AP64" s="120"/>
      <c r="AQ64" s="120"/>
      <c r="AR64" s="120"/>
      <c r="AS64" s="120"/>
      <c r="AT64" s="120"/>
      <c r="AU64" s="121"/>
      <c r="AW64" s="119" t="s">
        <v>38</v>
      </c>
      <c r="AX64" s="120"/>
      <c r="AY64" s="120"/>
      <c r="AZ64" s="120"/>
      <c r="BA64" s="120"/>
      <c r="BB64" s="120"/>
      <c r="BC64" s="120"/>
      <c r="BD64" s="120"/>
      <c r="BE64" s="120"/>
      <c r="BF64" s="120"/>
      <c r="BG64" s="121"/>
    </row>
    <row r="65" spans="1:59" ht="15.75" thickBot="1" x14ac:dyDescent="0.3">
      <c r="A65" s="47" t="s">
        <v>34</v>
      </c>
      <c r="B65" s="83">
        <f>J62-J28-J40-J52-J60-J43+C65+D65</f>
        <v>0</v>
      </c>
      <c r="C65" s="63">
        <f>IF((B57+B58)&gt;25000, (25000), (B57+B58))</f>
        <v>0</v>
      </c>
      <c r="D65" s="64">
        <f>IF((B59+B60)&gt;25000, (25000), (B59+B60))</f>
        <v>0</v>
      </c>
      <c r="E65" s="11"/>
      <c r="F65" s="11"/>
      <c r="G65" s="11"/>
      <c r="H65" s="11"/>
      <c r="I65" s="11"/>
      <c r="J65" s="16"/>
      <c r="K65" s="13"/>
      <c r="M65" s="47" t="s">
        <v>34</v>
      </c>
      <c r="N65" s="48">
        <f>V62-V28-V40-V52-V60-V43+O65+P65</f>
        <v>0</v>
      </c>
      <c r="O65" s="63">
        <f>IF((B57+B58)&gt;25000, (0), (IF((B57+B58+N57+N58)&gt;25000, (25000-(C65)), (N57+N58))))</f>
        <v>0</v>
      </c>
      <c r="P65" s="64">
        <f>IF((N59+N60)&gt;25000, (0), (IF((B59+B60+N59+N60)&gt;25000, (25000-(D65)), (N59+N60))))</f>
        <v>0</v>
      </c>
      <c r="Q65" s="11"/>
      <c r="R65" s="11"/>
      <c r="S65" s="11"/>
      <c r="T65" s="11"/>
      <c r="U65" s="11"/>
      <c r="V65" s="16"/>
      <c r="W65" s="13"/>
      <c r="Y65" s="47" t="s">
        <v>34</v>
      </c>
      <c r="Z65" s="48">
        <f>AH62-AH28-AH40-AH52-AH60-AH43+AA65+AB65</f>
        <v>0</v>
      </c>
      <c r="AA65" s="63">
        <f>IF((B57+B58+N57+N58)&gt;25000, (0), (IF((B57+B58+N57+N58+Z57+Z58)&gt;25000, (25000-(B57+B58+N57+N58)), (Z57+Z58))))</f>
        <v>0</v>
      </c>
      <c r="AB65" s="64">
        <f>IF((B59+B60+N59+N60)&gt;25000, (0), (IF((B59+B60+N59+N60+Z59+Z60)&gt;25000, (25000-(B59+B60+N59+N60)), (Z59+Z60))))</f>
        <v>0</v>
      </c>
      <c r="AC65" s="11"/>
      <c r="AD65" s="11"/>
      <c r="AE65" s="11"/>
      <c r="AF65" s="11"/>
      <c r="AG65" s="11"/>
      <c r="AH65" s="16"/>
      <c r="AI65" s="13"/>
      <c r="AK65" s="47" t="s">
        <v>34</v>
      </c>
      <c r="AL65" s="48">
        <f>AT62-AT28-AT40-AT52-AT60-AT43+AM65+AN65</f>
        <v>0</v>
      </c>
      <c r="AM65" s="63">
        <f>IF((B57+B58+N57+N58+Z57+Z58)&gt;25000, (0), (IF((B57+B58+N57+N58+Z57+Z58+AL57+AL58)&gt;25000, (25000-(B57+B58+N57+N58+Z57+Z58)), (AL57+AL58))))</f>
        <v>0</v>
      </c>
      <c r="AN65" s="64">
        <f>IF((B59+B60+N59+N60+Z59+Z60)&gt;25000, (0), (IF((B59+B60+N59+N60+Z59+Z60+AL59+AL60)&gt;25000, (25000-(B59+B60+N59+N60+Z59+Z60)), (AL59+AL60))))</f>
        <v>0</v>
      </c>
      <c r="AO65" s="11"/>
      <c r="AP65" s="11"/>
      <c r="AQ65" s="11"/>
      <c r="AR65" s="11"/>
      <c r="AS65" s="11"/>
      <c r="AT65" s="16"/>
      <c r="AU65" s="13"/>
      <c r="AW65" s="47" t="s">
        <v>34</v>
      </c>
      <c r="AX65" s="48">
        <f>B65+N65+Z65+AL65</f>
        <v>0</v>
      </c>
      <c r="AY65" s="93"/>
      <c r="AZ65" s="94"/>
      <c r="BA65" s="11"/>
      <c r="BB65" s="11"/>
      <c r="BC65" s="92" t="s">
        <v>13</v>
      </c>
      <c r="BD65" s="11"/>
      <c r="BE65" s="11"/>
      <c r="BF65" s="16"/>
      <c r="BG65" s="13"/>
    </row>
    <row r="66" spans="1:59" ht="15.75" thickBot="1" x14ac:dyDescent="0.3">
      <c r="A66" s="39" t="s">
        <v>35</v>
      </c>
      <c r="B66" s="30">
        <v>0.6</v>
      </c>
      <c r="C66" s="65">
        <f>C65</f>
        <v>0</v>
      </c>
      <c r="D66" s="66">
        <f>D65</f>
        <v>0</v>
      </c>
      <c r="E66" s="7"/>
      <c r="F66" s="7"/>
      <c r="G66" s="7"/>
      <c r="H66" s="7"/>
      <c r="I66" s="7"/>
      <c r="J66" s="78">
        <f>B66*B65</f>
        <v>0</v>
      </c>
      <c r="K66" s="10">
        <v>538000</v>
      </c>
      <c r="M66" s="39" t="s">
        <v>35</v>
      </c>
      <c r="N66" s="30">
        <v>0.61</v>
      </c>
      <c r="O66" s="65">
        <f>O65</f>
        <v>0</v>
      </c>
      <c r="P66" s="66">
        <f>P65</f>
        <v>0</v>
      </c>
      <c r="Q66" s="7"/>
      <c r="R66" s="7"/>
      <c r="S66" s="7"/>
      <c r="T66" s="7"/>
      <c r="U66" s="7"/>
      <c r="V66" s="68">
        <f>N66*N65</f>
        <v>0</v>
      </c>
      <c r="W66" s="10">
        <v>538000</v>
      </c>
      <c r="Y66" s="39" t="s">
        <v>35</v>
      </c>
      <c r="Z66" s="30">
        <v>0.61</v>
      </c>
      <c r="AA66" s="65">
        <f>AA65</f>
        <v>0</v>
      </c>
      <c r="AB66" s="66">
        <f>AB65</f>
        <v>0</v>
      </c>
      <c r="AC66" s="7"/>
      <c r="AD66" s="7"/>
      <c r="AE66" s="7"/>
      <c r="AF66" s="7"/>
      <c r="AG66" s="7"/>
      <c r="AH66" s="68">
        <f>Z66*Z65</f>
        <v>0</v>
      </c>
      <c r="AI66" s="10">
        <v>538000</v>
      </c>
      <c r="AK66" s="39" t="s">
        <v>35</v>
      </c>
      <c r="AL66" s="30">
        <v>0.61</v>
      </c>
      <c r="AM66" s="65">
        <f>AM65</f>
        <v>0</v>
      </c>
      <c r="AN66" s="66">
        <f>AN65</f>
        <v>0</v>
      </c>
      <c r="AO66" s="7"/>
      <c r="AP66" s="7"/>
      <c r="AQ66" s="7"/>
      <c r="AR66" s="7"/>
      <c r="AS66" s="7"/>
      <c r="AT66" s="68">
        <f>AL66*AL65</f>
        <v>0</v>
      </c>
      <c r="AU66" s="10">
        <v>538000</v>
      </c>
      <c r="AW66" s="39" t="s">
        <v>35</v>
      </c>
      <c r="AX66" s="30">
        <v>0.61</v>
      </c>
      <c r="AY66" s="95"/>
      <c r="AZ66" s="96"/>
      <c r="BA66" s="7"/>
      <c r="BB66" s="7"/>
      <c r="BC66" s="7"/>
      <c r="BD66" s="7"/>
      <c r="BE66" s="7"/>
      <c r="BF66" s="68">
        <f>J66+V66+AH66+AT66</f>
        <v>0</v>
      </c>
      <c r="BG66" s="10">
        <v>538000</v>
      </c>
    </row>
    <row r="67" spans="1:59" ht="15.75" thickBot="1" x14ac:dyDescent="0.3">
      <c r="A67" s="53"/>
      <c r="B67" s="5"/>
      <c r="C67" s="11"/>
      <c r="D67" s="11"/>
      <c r="E67" s="11"/>
      <c r="F67" s="11"/>
      <c r="G67" s="11"/>
      <c r="H67" s="11"/>
      <c r="I67" s="11"/>
      <c r="J67" s="4"/>
      <c r="K67" s="13"/>
      <c r="M67" s="53"/>
      <c r="N67" s="5"/>
      <c r="O67" s="11"/>
      <c r="P67" s="11"/>
      <c r="Q67" s="11"/>
      <c r="R67" s="11"/>
      <c r="S67" s="11"/>
      <c r="T67" s="11"/>
      <c r="U67" s="11"/>
      <c r="V67" s="4"/>
      <c r="W67" s="13"/>
      <c r="Y67" s="53"/>
      <c r="Z67" s="5"/>
      <c r="AA67" s="11"/>
      <c r="AB67" s="11"/>
      <c r="AC67" s="11"/>
      <c r="AD67" s="11"/>
      <c r="AE67" s="11"/>
      <c r="AF67" s="11"/>
      <c r="AG67" s="11"/>
      <c r="AH67" s="4"/>
      <c r="AI67" s="13"/>
      <c r="AK67" s="53"/>
      <c r="AL67" s="5"/>
      <c r="AM67" s="11"/>
      <c r="AN67" s="11"/>
      <c r="AO67" s="11"/>
      <c r="AP67" s="11"/>
      <c r="AQ67" s="11"/>
      <c r="AR67" s="11"/>
      <c r="AS67" s="11"/>
      <c r="AT67" s="4"/>
      <c r="AU67" s="13"/>
      <c r="AW67" s="53"/>
      <c r="AX67" s="5"/>
      <c r="AY67" s="11"/>
      <c r="AZ67" s="11"/>
      <c r="BA67" s="11"/>
      <c r="BB67" s="11"/>
      <c r="BC67" s="11"/>
      <c r="BD67" s="11"/>
      <c r="BE67" s="11"/>
      <c r="BF67" s="4"/>
      <c r="BG67" s="13"/>
    </row>
    <row r="68" spans="1:59" s="60" customFormat="1" ht="17.25" customHeight="1" thickBot="1" x14ac:dyDescent="0.35">
      <c r="A68" s="141" t="s">
        <v>40</v>
      </c>
      <c r="B68" s="142"/>
      <c r="C68" s="142"/>
      <c r="D68" s="142"/>
      <c r="E68" s="142"/>
      <c r="F68" s="142"/>
      <c r="G68" s="142"/>
      <c r="H68" s="142"/>
      <c r="I68" s="142"/>
      <c r="J68" s="82">
        <f>J62+J66</f>
        <v>0</v>
      </c>
      <c r="K68" s="59"/>
      <c r="M68" s="141" t="s">
        <v>41</v>
      </c>
      <c r="N68" s="142"/>
      <c r="O68" s="142"/>
      <c r="P68" s="142"/>
      <c r="Q68" s="142"/>
      <c r="R68" s="142"/>
      <c r="S68" s="142"/>
      <c r="T68" s="142"/>
      <c r="U68" s="142"/>
      <c r="V68" s="58">
        <f>V62+V66</f>
        <v>0</v>
      </c>
      <c r="W68" s="59"/>
      <c r="Y68" s="141" t="s">
        <v>50</v>
      </c>
      <c r="Z68" s="142"/>
      <c r="AA68" s="142"/>
      <c r="AB68" s="142"/>
      <c r="AC68" s="142"/>
      <c r="AD68" s="142"/>
      <c r="AE68" s="142"/>
      <c r="AF68" s="142"/>
      <c r="AG68" s="142"/>
      <c r="AH68" s="58">
        <f>AH62+AH66</f>
        <v>0</v>
      </c>
      <c r="AI68" s="59"/>
      <c r="AK68" s="141" t="s">
        <v>51</v>
      </c>
      <c r="AL68" s="142"/>
      <c r="AM68" s="142"/>
      <c r="AN68" s="142"/>
      <c r="AO68" s="142"/>
      <c r="AP68" s="142"/>
      <c r="AQ68" s="142"/>
      <c r="AR68" s="142"/>
      <c r="AS68" s="142"/>
      <c r="AT68" s="58">
        <f>AT62+AT66</f>
        <v>0</v>
      </c>
      <c r="AU68" s="59"/>
      <c r="AW68" s="141" t="s">
        <v>57</v>
      </c>
      <c r="AX68" s="142"/>
      <c r="AY68" s="142"/>
      <c r="AZ68" s="142"/>
      <c r="BA68" s="142"/>
      <c r="BB68" s="142"/>
      <c r="BC68" s="142"/>
      <c r="BD68" s="142"/>
      <c r="BE68" s="142"/>
      <c r="BF68" s="58">
        <f>BF62+BF66</f>
        <v>0</v>
      </c>
      <c r="BG68" s="59"/>
    </row>
    <row r="69" spans="1:59" ht="15.75" thickBot="1" x14ac:dyDescent="0.3">
      <c r="M69" s="53"/>
      <c r="N69" s="89"/>
      <c r="O69" s="89"/>
      <c r="P69" s="89"/>
      <c r="Q69" s="89"/>
      <c r="R69" s="89"/>
      <c r="S69" s="89"/>
      <c r="T69" s="89"/>
      <c r="U69" s="89"/>
      <c r="V69" s="89"/>
      <c r="W69" s="90"/>
      <c r="Y69" s="53"/>
      <c r="Z69" s="89"/>
      <c r="AA69" s="89"/>
      <c r="AB69" s="89"/>
      <c r="AC69" s="89"/>
      <c r="AD69" s="89"/>
      <c r="AE69" s="89"/>
      <c r="AF69" s="89"/>
      <c r="AG69" s="89"/>
      <c r="AH69" s="89"/>
      <c r="AI69" s="90"/>
      <c r="AK69" s="53"/>
      <c r="AL69" s="89"/>
      <c r="AM69" s="89"/>
      <c r="AN69" s="89"/>
      <c r="AO69" s="89"/>
      <c r="AP69" s="89"/>
      <c r="AQ69" s="89"/>
      <c r="AR69" s="89"/>
      <c r="AS69" s="89"/>
      <c r="AT69" s="89"/>
      <c r="AU69" s="90"/>
      <c r="AW69" s="53"/>
      <c r="AX69" s="89"/>
      <c r="AY69" s="89"/>
      <c r="AZ69" s="89"/>
      <c r="BA69" s="89"/>
      <c r="BB69" s="89"/>
      <c r="BC69" s="89"/>
      <c r="BD69" s="89"/>
      <c r="BE69" s="89"/>
      <c r="BF69" s="89"/>
      <c r="BG69" s="90"/>
    </row>
    <row r="70" spans="1:59" ht="19.5" thickBot="1" x14ac:dyDescent="0.35">
      <c r="M70" s="84" t="s">
        <v>52</v>
      </c>
      <c r="N70" s="85"/>
      <c r="O70" s="136" t="s">
        <v>42</v>
      </c>
      <c r="P70" s="136"/>
      <c r="Q70" s="86">
        <f>V62+J62</f>
        <v>0</v>
      </c>
      <c r="R70" s="85"/>
      <c r="S70" s="85" t="s">
        <v>43</v>
      </c>
      <c r="T70" s="86">
        <f>J66+V66</f>
        <v>0</v>
      </c>
      <c r="U70" s="85"/>
      <c r="V70" s="87">
        <f>Q70+T70</f>
        <v>0</v>
      </c>
      <c r="W70" s="88"/>
      <c r="Y70" s="84" t="s">
        <v>53</v>
      </c>
      <c r="Z70" s="85"/>
      <c r="AA70" s="136" t="s">
        <v>42</v>
      </c>
      <c r="AB70" s="136"/>
      <c r="AC70" s="86">
        <f>J62+V62+AH62</f>
        <v>0</v>
      </c>
      <c r="AD70" s="85"/>
      <c r="AE70" s="85" t="s">
        <v>43</v>
      </c>
      <c r="AF70" s="86">
        <f>J66+V66+AH66</f>
        <v>0</v>
      </c>
      <c r="AG70" s="85"/>
      <c r="AH70" s="87">
        <f>AC70+AF70</f>
        <v>0</v>
      </c>
      <c r="AI70" s="88"/>
      <c r="AK70" s="84" t="s">
        <v>54</v>
      </c>
      <c r="AL70" s="85"/>
      <c r="AM70" s="136" t="s">
        <v>42</v>
      </c>
      <c r="AN70" s="136"/>
      <c r="AO70" s="86">
        <f>J62+V62+AH62+AT62</f>
        <v>0</v>
      </c>
      <c r="AP70" s="85"/>
      <c r="AQ70" s="85" t="s">
        <v>43</v>
      </c>
      <c r="AR70" s="86">
        <f>J66+V66+AH66+AT66</f>
        <v>0</v>
      </c>
      <c r="AS70" s="85"/>
      <c r="AT70" s="87">
        <f>AO70+AR70</f>
        <v>0</v>
      </c>
      <c r="AU70" s="88"/>
      <c r="AW70" s="84"/>
      <c r="AX70" s="85"/>
      <c r="AY70" s="136"/>
      <c r="AZ70" s="136"/>
      <c r="BA70" s="86"/>
      <c r="BB70" s="85"/>
      <c r="BC70" s="85"/>
      <c r="BD70" s="86"/>
      <c r="BE70" s="85"/>
      <c r="BF70" s="87"/>
      <c r="BG70" s="88"/>
    </row>
    <row r="72" spans="1:59" x14ac:dyDescent="0.25">
      <c r="M72" s="2" t="s">
        <v>13</v>
      </c>
    </row>
  </sheetData>
  <mergeCells count="176">
    <mergeCell ref="AW62:BE62"/>
    <mergeCell ref="AW64:BG64"/>
    <mergeCell ref="AW68:BE68"/>
    <mergeCell ref="AY70:AZ70"/>
    <mergeCell ref="AZ37:BB37"/>
    <mergeCell ref="AW38:BG38"/>
    <mergeCell ref="AZ39:BB39"/>
    <mergeCell ref="AZ40:BB40"/>
    <mergeCell ref="AW41:BG41"/>
    <mergeCell ref="AW44:BG44"/>
    <mergeCell ref="AZ45:BB45"/>
    <mergeCell ref="AZ46:BB46"/>
    <mergeCell ref="AZ47:BB47"/>
    <mergeCell ref="AZ48:BB48"/>
    <mergeCell ref="AW49:BG49"/>
    <mergeCell ref="AW54:BE54"/>
    <mergeCell ref="AW56:BG56"/>
    <mergeCell ref="AW25:BG25"/>
    <mergeCell ref="AW29:BG29"/>
    <mergeCell ref="AZ30:BB30"/>
    <mergeCell ref="AZ31:BB31"/>
    <mergeCell ref="AZ32:BB32"/>
    <mergeCell ref="AZ33:BB33"/>
    <mergeCell ref="AZ34:BB34"/>
    <mergeCell ref="AW35:BG35"/>
    <mergeCell ref="AZ36:BB36"/>
    <mergeCell ref="AW1:BG1"/>
    <mergeCell ref="AW2:BB2"/>
    <mergeCell ref="BC2:BF2"/>
    <mergeCell ref="AW3:BG3"/>
    <mergeCell ref="AW20:BB20"/>
    <mergeCell ref="AW21:BF21"/>
    <mergeCell ref="AW22:BG22"/>
    <mergeCell ref="AZ23:BB23"/>
    <mergeCell ref="AZ24:BB24"/>
    <mergeCell ref="M1:W1"/>
    <mergeCell ref="Y1:AI1"/>
    <mergeCell ref="AK1:AU1"/>
    <mergeCell ref="A3:K3"/>
    <mergeCell ref="M3:W3"/>
    <mergeCell ref="Y3:AI3"/>
    <mergeCell ref="AK3:AU3"/>
    <mergeCell ref="AK2:AP2"/>
    <mergeCell ref="AQ2:AT2"/>
    <mergeCell ref="A2:F2"/>
    <mergeCell ref="G2:J2"/>
    <mergeCell ref="M2:R2"/>
    <mergeCell ref="S2:V2"/>
    <mergeCell ref="Y2:AD2"/>
    <mergeCell ref="AE2:AH2"/>
    <mergeCell ref="A1:G1"/>
    <mergeCell ref="H1:I1"/>
    <mergeCell ref="A22:K22"/>
    <mergeCell ref="M22:W22"/>
    <mergeCell ref="Y22:AI22"/>
    <mergeCell ref="AK22:AU22"/>
    <mergeCell ref="M20:R20"/>
    <mergeCell ref="Y20:AD20"/>
    <mergeCell ref="AK20:AP20"/>
    <mergeCell ref="A21:J21"/>
    <mergeCell ref="M21:V21"/>
    <mergeCell ref="Y21:AH21"/>
    <mergeCell ref="AK21:AT21"/>
    <mergeCell ref="D24:F24"/>
    <mergeCell ref="P24:R24"/>
    <mergeCell ref="AB24:AD24"/>
    <mergeCell ref="AN24:AP24"/>
    <mergeCell ref="D23:F23"/>
    <mergeCell ref="P23:R23"/>
    <mergeCell ref="AB23:AD23"/>
    <mergeCell ref="AN23:AP23"/>
    <mergeCell ref="A29:K29"/>
    <mergeCell ref="M29:W29"/>
    <mergeCell ref="Y29:AI29"/>
    <mergeCell ref="AK29:AU29"/>
    <mergeCell ref="A25:K25"/>
    <mergeCell ref="M25:W25"/>
    <mergeCell ref="Y25:AI25"/>
    <mergeCell ref="AK25:AU25"/>
    <mergeCell ref="D31:F31"/>
    <mergeCell ref="P31:R31"/>
    <mergeCell ref="AB31:AD31"/>
    <mergeCell ref="AN31:AP31"/>
    <mergeCell ref="D30:F30"/>
    <mergeCell ref="P30:R30"/>
    <mergeCell ref="AB30:AD30"/>
    <mergeCell ref="AN30:AP30"/>
    <mergeCell ref="D33:F33"/>
    <mergeCell ref="P33:R33"/>
    <mergeCell ref="AB33:AD33"/>
    <mergeCell ref="AN33:AP33"/>
    <mergeCell ref="D32:F32"/>
    <mergeCell ref="P32:R32"/>
    <mergeCell ref="AB32:AD32"/>
    <mergeCell ref="AN32:AP32"/>
    <mergeCell ref="A35:K35"/>
    <mergeCell ref="M35:W35"/>
    <mergeCell ref="Y35:AI35"/>
    <mergeCell ref="AK35:AU35"/>
    <mergeCell ref="D34:F34"/>
    <mergeCell ref="P34:R34"/>
    <mergeCell ref="AB34:AD34"/>
    <mergeCell ref="AN34:AP34"/>
    <mergeCell ref="D37:F37"/>
    <mergeCell ref="P37:R37"/>
    <mergeCell ref="AB37:AD37"/>
    <mergeCell ref="AN37:AP37"/>
    <mergeCell ref="D36:F36"/>
    <mergeCell ref="P36:R36"/>
    <mergeCell ref="AB36:AD36"/>
    <mergeCell ref="AN36:AP36"/>
    <mergeCell ref="D39:F39"/>
    <mergeCell ref="P39:R39"/>
    <mergeCell ref="AB39:AD39"/>
    <mergeCell ref="AN39:AP39"/>
    <mergeCell ref="A38:K38"/>
    <mergeCell ref="M38:W38"/>
    <mergeCell ref="Y38:AI38"/>
    <mergeCell ref="AK38:AU38"/>
    <mergeCell ref="A41:K41"/>
    <mergeCell ref="M41:W41"/>
    <mergeCell ref="Y41:AI41"/>
    <mergeCell ref="AK41:AU41"/>
    <mergeCell ref="D40:F40"/>
    <mergeCell ref="P40:R40"/>
    <mergeCell ref="AB40:AD40"/>
    <mergeCell ref="AN40:AP40"/>
    <mergeCell ref="D45:F45"/>
    <mergeCell ref="P45:R45"/>
    <mergeCell ref="AB45:AD45"/>
    <mergeCell ref="AN45:AP45"/>
    <mergeCell ref="A44:K44"/>
    <mergeCell ref="M44:W44"/>
    <mergeCell ref="Y44:AI44"/>
    <mergeCell ref="AK44:AU44"/>
    <mergeCell ref="D47:F47"/>
    <mergeCell ref="P47:R47"/>
    <mergeCell ref="AB47:AD47"/>
    <mergeCell ref="AN47:AP47"/>
    <mergeCell ref="D46:F46"/>
    <mergeCell ref="P46:R46"/>
    <mergeCell ref="AB46:AD46"/>
    <mergeCell ref="AN46:AP46"/>
    <mergeCell ref="D48:F48"/>
    <mergeCell ref="P48:R48"/>
    <mergeCell ref="AB48:AD48"/>
    <mergeCell ref="AN48:AP48"/>
    <mergeCell ref="A56:K56"/>
    <mergeCell ref="M56:W56"/>
    <mergeCell ref="Y56:AI56"/>
    <mergeCell ref="AK56:AU56"/>
    <mergeCell ref="A54:I54"/>
    <mergeCell ref="M54:U54"/>
    <mergeCell ref="Y54:AG54"/>
    <mergeCell ref="AK54:AS54"/>
    <mergeCell ref="D58:I58"/>
    <mergeCell ref="D59:I59"/>
    <mergeCell ref="A62:I62"/>
    <mergeCell ref="M62:U62"/>
    <mergeCell ref="Y62:AG62"/>
    <mergeCell ref="AK62:AS62"/>
    <mergeCell ref="A49:K49"/>
    <mergeCell ref="M49:W49"/>
    <mergeCell ref="Y49:AI49"/>
    <mergeCell ref="AK49:AU49"/>
    <mergeCell ref="O70:P70"/>
    <mergeCell ref="AA70:AB70"/>
    <mergeCell ref="AM70:AN70"/>
    <mergeCell ref="A68:I68"/>
    <mergeCell ref="M68:U68"/>
    <mergeCell ref="Y68:AG68"/>
    <mergeCell ref="AK68:AS68"/>
    <mergeCell ref="A64:K64"/>
    <mergeCell ref="M64:W64"/>
    <mergeCell ref="Y64:AI64"/>
    <mergeCell ref="AK64:AU6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2"/>
  <sheetViews>
    <sheetView workbookViewId="0">
      <selection activeCell="A5" sqref="A5"/>
    </sheetView>
  </sheetViews>
  <sheetFormatPr defaultRowHeight="15" x14ac:dyDescent="0.25"/>
  <cols>
    <col min="1" max="1" width="30.85546875" style="2" customWidth="1"/>
    <col min="2" max="2" width="16" style="1" customWidth="1"/>
    <col min="3" max="3" width="7.42578125" style="1" customWidth="1"/>
    <col min="4" max="4" width="9.140625" style="1"/>
    <col min="5" max="5" width="10" style="1" customWidth="1"/>
    <col min="6" max="6" width="8" style="1" customWidth="1"/>
    <col min="7" max="7" width="14" style="1" customWidth="1"/>
    <col min="8" max="8" width="13.140625" style="1" customWidth="1"/>
    <col min="9" max="9" width="11.42578125" style="1" customWidth="1"/>
    <col min="10" max="10" width="17.28515625" style="1" customWidth="1"/>
    <col min="11" max="11" width="8.140625" style="1" customWidth="1"/>
    <col min="12" max="12" width="2.28515625" style="2" customWidth="1"/>
    <col min="13" max="13" width="31" style="2" customWidth="1"/>
    <col min="14" max="14" width="14.5703125" style="2" customWidth="1"/>
    <col min="15" max="15" width="7.42578125" style="2" customWidth="1"/>
    <col min="16" max="16" width="8.5703125" style="2" customWidth="1"/>
    <col min="17" max="17" width="11.5703125" style="2" customWidth="1"/>
    <col min="18" max="18" width="8.140625" style="2" customWidth="1"/>
    <col min="19" max="19" width="13.42578125" style="2" customWidth="1"/>
    <col min="20" max="20" width="12" style="2" customWidth="1"/>
    <col min="21" max="21" width="11" style="2" customWidth="1"/>
    <col min="22" max="22" width="17.28515625" style="2" customWidth="1"/>
    <col min="23" max="23" width="8.28515625" style="2" customWidth="1"/>
    <col min="24" max="24" width="2.28515625" style="2" customWidth="1"/>
    <col min="25" max="25" width="30.85546875" style="2" customWidth="1"/>
    <col min="26" max="26" width="15.140625" style="2" customWidth="1"/>
    <col min="27" max="27" width="7.5703125" style="2" customWidth="1"/>
    <col min="28" max="28" width="9.140625" style="2"/>
    <col min="29" max="29" width="11.5703125" style="2" customWidth="1"/>
    <col min="30" max="30" width="8.140625" style="2" customWidth="1"/>
    <col min="31" max="31" width="13.85546875" style="2" customWidth="1"/>
    <col min="32" max="32" width="12" style="2" customWidth="1"/>
    <col min="33" max="33" width="9.7109375" style="2" customWidth="1"/>
    <col min="34" max="34" width="17.28515625" style="2" customWidth="1"/>
    <col min="35" max="35" width="8" style="2" customWidth="1"/>
    <col min="36" max="36" width="2.42578125" style="2" customWidth="1"/>
    <col min="37" max="37" width="30.85546875" style="2" customWidth="1"/>
    <col min="38" max="38" width="14.7109375" style="2" customWidth="1"/>
    <col min="39" max="39" width="7.5703125" style="2" customWidth="1"/>
    <col min="40" max="40" width="8.85546875" style="2" customWidth="1"/>
    <col min="41" max="41" width="11.85546875" style="2" customWidth="1"/>
    <col min="42" max="42" width="8.28515625" style="2" customWidth="1"/>
    <col min="43" max="43" width="12.85546875" style="2" customWidth="1"/>
    <col min="44" max="44" width="11.85546875" style="2" customWidth="1"/>
    <col min="45" max="45" width="11.28515625" style="2" customWidth="1"/>
    <col min="46" max="46" width="16.7109375" style="2" customWidth="1"/>
    <col min="47" max="47" width="8" style="2" customWidth="1"/>
    <col min="48" max="16384" width="9.140625" style="2"/>
  </cols>
  <sheetData>
    <row r="1" spans="1:47" ht="15.75" thickBot="1" x14ac:dyDescent="0.3">
      <c r="A1" s="106" t="s">
        <v>79</v>
      </c>
      <c r="B1" s="106"/>
      <c r="C1" s="106"/>
      <c r="D1" s="106"/>
      <c r="E1" s="106"/>
      <c r="F1" s="106"/>
      <c r="G1" s="107"/>
      <c r="H1" s="127" t="s">
        <v>74</v>
      </c>
      <c r="I1" s="128"/>
      <c r="J1" s="102">
        <v>192300</v>
      </c>
      <c r="K1" s="101"/>
      <c r="M1" s="105" t="s">
        <v>75</v>
      </c>
      <c r="N1" s="106"/>
      <c r="O1" s="106"/>
      <c r="P1" s="106"/>
      <c r="Q1" s="106"/>
      <c r="R1" s="106"/>
      <c r="S1" s="106"/>
      <c r="T1" s="106"/>
      <c r="U1" s="106"/>
      <c r="V1" s="106"/>
      <c r="W1" s="107"/>
      <c r="Y1" s="105" t="s">
        <v>76</v>
      </c>
      <c r="Z1" s="106"/>
      <c r="AA1" s="106"/>
      <c r="AB1" s="106"/>
      <c r="AC1" s="106"/>
      <c r="AD1" s="106"/>
      <c r="AE1" s="106"/>
      <c r="AF1" s="106"/>
      <c r="AG1" s="106"/>
      <c r="AH1" s="106"/>
      <c r="AI1" s="107"/>
      <c r="AK1" s="105" t="s">
        <v>64</v>
      </c>
      <c r="AL1" s="106"/>
      <c r="AM1" s="106"/>
      <c r="AN1" s="106"/>
      <c r="AO1" s="106"/>
      <c r="AP1" s="106"/>
      <c r="AQ1" s="106"/>
      <c r="AR1" s="106"/>
      <c r="AS1" s="106"/>
      <c r="AT1" s="106"/>
      <c r="AU1" s="107"/>
    </row>
    <row r="2" spans="1:47" s="25" customFormat="1" ht="15.75" thickBot="1" x14ac:dyDescent="0.3">
      <c r="A2" s="114" t="s">
        <v>69</v>
      </c>
      <c r="B2" s="115"/>
      <c r="C2" s="115"/>
      <c r="D2" s="115"/>
      <c r="E2" s="115"/>
      <c r="F2" s="115"/>
      <c r="G2" s="115" t="s">
        <v>70</v>
      </c>
      <c r="H2" s="115"/>
      <c r="I2" s="115"/>
      <c r="J2" s="115"/>
      <c r="K2" s="99"/>
      <c r="M2" s="114" t="str">
        <f>A2</f>
        <v xml:space="preserve">TITLE:   </v>
      </c>
      <c r="N2" s="115"/>
      <c r="O2" s="115"/>
      <c r="P2" s="115"/>
      <c r="Q2" s="115"/>
      <c r="R2" s="115"/>
      <c r="S2" s="115" t="str">
        <f>G2</f>
        <v xml:space="preserve">SPONSOR:  </v>
      </c>
      <c r="T2" s="115"/>
      <c r="U2" s="115"/>
      <c r="V2" s="115"/>
      <c r="W2" s="100"/>
      <c r="Y2" s="114" t="str">
        <f>M2</f>
        <v xml:space="preserve">TITLE:   </v>
      </c>
      <c r="Z2" s="115"/>
      <c r="AA2" s="115"/>
      <c r="AB2" s="115"/>
      <c r="AC2" s="115"/>
      <c r="AD2" s="115"/>
      <c r="AE2" s="116" t="str">
        <f>S2</f>
        <v xml:space="preserve">SPONSOR:  </v>
      </c>
      <c r="AF2" s="117"/>
      <c r="AG2" s="117"/>
      <c r="AH2" s="117"/>
      <c r="AI2" s="24"/>
      <c r="AK2" s="114" t="str">
        <f>Y2</f>
        <v xml:space="preserve">TITLE:   </v>
      </c>
      <c r="AL2" s="115"/>
      <c r="AM2" s="115"/>
      <c r="AN2" s="115"/>
      <c r="AO2" s="115"/>
      <c r="AP2" s="115"/>
      <c r="AQ2" s="115" t="str">
        <f>AE2</f>
        <v xml:space="preserve">SPONSOR:  </v>
      </c>
      <c r="AR2" s="115"/>
      <c r="AS2" s="115"/>
      <c r="AT2" s="115"/>
      <c r="AU2" s="100"/>
    </row>
    <row r="3" spans="1:47" ht="15.75" customHeight="1" thickBot="1" x14ac:dyDescent="0.3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M3" s="108" t="s">
        <v>36</v>
      </c>
      <c r="N3" s="109"/>
      <c r="O3" s="109"/>
      <c r="P3" s="109"/>
      <c r="Q3" s="109"/>
      <c r="R3" s="109"/>
      <c r="S3" s="109"/>
      <c r="T3" s="109"/>
      <c r="U3" s="109"/>
      <c r="V3" s="109"/>
      <c r="W3" s="110"/>
      <c r="Y3" s="108" t="s">
        <v>36</v>
      </c>
      <c r="Z3" s="109"/>
      <c r="AA3" s="109"/>
      <c r="AB3" s="109"/>
      <c r="AC3" s="109"/>
      <c r="AD3" s="109"/>
      <c r="AE3" s="109"/>
      <c r="AF3" s="109"/>
      <c r="AG3" s="109"/>
      <c r="AH3" s="109"/>
      <c r="AI3" s="110"/>
      <c r="AK3" s="108" t="s">
        <v>36</v>
      </c>
      <c r="AL3" s="109"/>
      <c r="AM3" s="109"/>
      <c r="AN3" s="109"/>
      <c r="AO3" s="109"/>
      <c r="AP3" s="109"/>
      <c r="AQ3" s="109"/>
      <c r="AR3" s="109"/>
      <c r="AS3" s="109"/>
      <c r="AT3" s="109"/>
      <c r="AU3" s="110"/>
    </row>
    <row r="4" spans="1:47" ht="29.25" customHeight="1" x14ac:dyDescent="0.25">
      <c r="A4" s="31" t="s">
        <v>0</v>
      </c>
      <c r="B4" s="8" t="s">
        <v>1</v>
      </c>
      <c r="C4" s="14" t="s">
        <v>8</v>
      </c>
      <c r="D4" s="14" t="s">
        <v>2</v>
      </c>
      <c r="E4" s="15" t="s">
        <v>16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11</v>
      </c>
      <c r="M4" s="31" t="s">
        <v>0</v>
      </c>
      <c r="N4" s="8" t="s">
        <v>1</v>
      </c>
      <c r="O4" s="14" t="s">
        <v>8</v>
      </c>
      <c r="P4" s="14" t="s">
        <v>2</v>
      </c>
      <c r="Q4" s="15" t="s">
        <v>16</v>
      </c>
      <c r="R4" s="14" t="s">
        <v>3</v>
      </c>
      <c r="S4" s="14" t="s">
        <v>39</v>
      </c>
      <c r="T4" s="14" t="s">
        <v>5</v>
      </c>
      <c r="U4" s="14" t="s">
        <v>6</v>
      </c>
      <c r="V4" s="14" t="s">
        <v>7</v>
      </c>
      <c r="W4" s="14" t="s">
        <v>11</v>
      </c>
      <c r="Y4" s="31" t="s">
        <v>0</v>
      </c>
      <c r="Z4" s="8" t="s">
        <v>1</v>
      </c>
      <c r="AA4" s="14" t="s">
        <v>8</v>
      </c>
      <c r="AB4" s="14" t="s">
        <v>2</v>
      </c>
      <c r="AC4" s="15" t="s">
        <v>16</v>
      </c>
      <c r="AD4" s="14" t="s">
        <v>3</v>
      </c>
      <c r="AE4" s="14" t="s">
        <v>39</v>
      </c>
      <c r="AF4" s="14" t="s">
        <v>5</v>
      </c>
      <c r="AG4" s="14" t="s">
        <v>6</v>
      </c>
      <c r="AH4" s="14" t="s">
        <v>7</v>
      </c>
      <c r="AI4" s="14" t="s">
        <v>11</v>
      </c>
      <c r="AK4" s="31" t="s">
        <v>0</v>
      </c>
      <c r="AL4" s="8" t="s">
        <v>1</v>
      </c>
      <c r="AM4" s="14" t="s">
        <v>8</v>
      </c>
      <c r="AN4" s="14" t="s">
        <v>2</v>
      </c>
      <c r="AO4" s="15" t="s">
        <v>16</v>
      </c>
      <c r="AP4" s="14" t="s">
        <v>3</v>
      </c>
      <c r="AQ4" s="14" t="s">
        <v>39</v>
      </c>
      <c r="AR4" s="14" t="s">
        <v>5</v>
      </c>
      <c r="AS4" s="14" t="s">
        <v>6</v>
      </c>
      <c r="AT4" s="14" t="s">
        <v>7</v>
      </c>
      <c r="AU4" s="14" t="s">
        <v>11</v>
      </c>
    </row>
    <row r="5" spans="1:47" x14ac:dyDescent="0.25">
      <c r="A5" s="32"/>
      <c r="B5" s="18"/>
      <c r="C5" s="18">
        <v>12</v>
      </c>
      <c r="D5" s="19">
        <v>0</v>
      </c>
      <c r="E5" s="77">
        <f>C5*D5</f>
        <v>0</v>
      </c>
      <c r="F5" s="18">
        <v>0.32</v>
      </c>
      <c r="G5" s="20"/>
      <c r="H5" s="75">
        <f t="shared" ref="H5:H19" si="0">IF($J$1=0,(C5*D5)*(G5/12),(IF(G5&lt;=$J$1,(C5*D5)*(G5/12),(C5*D5)*($J$1/12))))</f>
        <v>0</v>
      </c>
      <c r="I5" s="75">
        <f>H5*F5</f>
        <v>0</v>
      </c>
      <c r="J5" s="75">
        <f>H5+I5</f>
        <v>0</v>
      </c>
      <c r="K5" s="18" t="s">
        <v>13</v>
      </c>
      <c r="M5" s="32">
        <f>A5</f>
        <v>0</v>
      </c>
      <c r="N5" s="18">
        <f>B5</f>
        <v>0</v>
      </c>
      <c r="O5" s="18">
        <f>C5</f>
        <v>12</v>
      </c>
      <c r="P5" s="19">
        <f t="shared" ref="M5:P19" si="1">D5</f>
        <v>0</v>
      </c>
      <c r="Q5" s="77">
        <f>O5*P5</f>
        <v>0</v>
      </c>
      <c r="R5" s="18">
        <v>0.32</v>
      </c>
      <c r="S5" s="20">
        <f t="shared" ref="S5:S19" si="2">G5*1.02</f>
        <v>0</v>
      </c>
      <c r="T5" s="75">
        <f t="shared" ref="T5:T19" si="3">IF($J$1=0,(O5*P5)*(S5/12),(IF(S5&lt;=$J$1,(O5*P5)*(S5/12),(O5*P5)*($J$1/12))))</f>
        <v>0</v>
      </c>
      <c r="U5" s="75">
        <f>T5*R5</f>
        <v>0</v>
      </c>
      <c r="V5" s="75">
        <f>T5+U5</f>
        <v>0</v>
      </c>
      <c r="W5" s="18" t="str">
        <f>K5</f>
        <v xml:space="preserve"> </v>
      </c>
      <c r="Y5" s="32">
        <f>M5</f>
        <v>0</v>
      </c>
      <c r="Z5" s="18">
        <f>N5</f>
        <v>0</v>
      </c>
      <c r="AA5" s="18">
        <f>O5</f>
        <v>12</v>
      </c>
      <c r="AB5" s="19">
        <f t="shared" ref="AB5:AB19" si="4">P5</f>
        <v>0</v>
      </c>
      <c r="AC5" s="77">
        <f>AA5*AB5</f>
        <v>0</v>
      </c>
      <c r="AD5" s="18">
        <v>0.32</v>
      </c>
      <c r="AE5" s="20">
        <f t="shared" ref="AE5:AE19" si="5">S5*1.02</f>
        <v>0</v>
      </c>
      <c r="AF5" s="75">
        <f t="shared" ref="AF5:AF19" si="6">IF($J$1=0,(AA5*AB5)*(AE5/12),(IF(AE5&lt;=$J$1,(AA5*AB5)*(AE5/12),(AA5*AB5)*($J$1/12))))</f>
        <v>0</v>
      </c>
      <c r="AG5" s="75">
        <f>AF5*AD5</f>
        <v>0</v>
      </c>
      <c r="AH5" s="75">
        <f>AF5+AG5</f>
        <v>0</v>
      </c>
      <c r="AI5" s="18" t="str">
        <f>W5</f>
        <v xml:space="preserve"> </v>
      </c>
      <c r="AK5" s="32">
        <f>Y5</f>
        <v>0</v>
      </c>
      <c r="AL5" s="18">
        <f>Z5</f>
        <v>0</v>
      </c>
      <c r="AM5" s="18"/>
      <c r="AN5" s="19"/>
      <c r="AO5" s="77"/>
      <c r="AP5" s="18"/>
      <c r="AQ5" s="20" t="s">
        <v>13</v>
      </c>
      <c r="AR5" s="75">
        <f>H5+T5+AF5</f>
        <v>0</v>
      </c>
      <c r="AS5" s="75">
        <f>I5+U5+AG5</f>
        <v>0</v>
      </c>
      <c r="AT5" s="75">
        <f>AR5+AS5</f>
        <v>0</v>
      </c>
      <c r="AU5" s="18" t="str">
        <f>AI5</f>
        <v xml:space="preserve"> </v>
      </c>
    </row>
    <row r="6" spans="1:47" x14ac:dyDescent="0.25">
      <c r="A6" s="32"/>
      <c r="B6" s="18" t="s">
        <v>13</v>
      </c>
      <c r="C6" s="18">
        <v>12</v>
      </c>
      <c r="D6" s="19">
        <v>0</v>
      </c>
      <c r="E6" s="77">
        <f t="shared" ref="E6:E19" si="7">C6*D6</f>
        <v>0</v>
      </c>
      <c r="F6" s="18">
        <v>0.32</v>
      </c>
      <c r="G6" s="20"/>
      <c r="H6" s="75">
        <f t="shared" si="0"/>
        <v>0</v>
      </c>
      <c r="I6" s="75">
        <f>H6*F6</f>
        <v>0</v>
      </c>
      <c r="J6" s="75">
        <f>H6+I6</f>
        <v>0</v>
      </c>
      <c r="K6" s="18" t="s">
        <v>13</v>
      </c>
      <c r="M6" s="32">
        <f t="shared" si="1"/>
        <v>0</v>
      </c>
      <c r="N6" s="18" t="str">
        <f t="shared" si="1"/>
        <v xml:space="preserve"> </v>
      </c>
      <c r="O6" s="18">
        <f t="shared" si="1"/>
        <v>12</v>
      </c>
      <c r="P6" s="19">
        <f t="shared" si="1"/>
        <v>0</v>
      </c>
      <c r="Q6" s="77">
        <f t="shared" ref="Q6" si="8">O6*P6</f>
        <v>0</v>
      </c>
      <c r="R6" s="18">
        <v>0.32</v>
      </c>
      <c r="S6" s="20">
        <f t="shared" si="2"/>
        <v>0</v>
      </c>
      <c r="T6" s="75">
        <f t="shared" si="3"/>
        <v>0</v>
      </c>
      <c r="U6" s="75">
        <f>T6*R6</f>
        <v>0</v>
      </c>
      <c r="V6" s="75">
        <f>T6+U6</f>
        <v>0</v>
      </c>
      <c r="W6" s="18" t="str">
        <f t="shared" ref="W6:W17" si="9">K6</f>
        <v xml:space="preserve"> </v>
      </c>
      <c r="Y6" s="32">
        <f t="shared" ref="Y6:AA19" si="10">M6</f>
        <v>0</v>
      </c>
      <c r="Z6" s="18" t="str">
        <f t="shared" si="10"/>
        <v xml:space="preserve"> </v>
      </c>
      <c r="AA6" s="18">
        <f t="shared" si="10"/>
        <v>12</v>
      </c>
      <c r="AB6" s="19">
        <f t="shared" si="4"/>
        <v>0</v>
      </c>
      <c r="AC6" s="77">
        <f t="shared" ref="AC6" si="11">AA6*AB6</f>
        <v>0</v>
      </c>
      <c r="AD6" s="18">
        <v>0.32</v>
      </c>
      <c r="AE6" s="20">
        <f t="shared" si="5"/>
        <v>0</v>
      </c>
      <c r="AF6" s="75">
        <f t="shared" si="6"/>
        <v>0</v>
      </c>
      <c r="AG6" s="75">
        <f>AF6*AD6</f>
        <v>0</v>
      </c>
      <c r="AH6" s="75">
        <f>AF6+AG6</f>
        <v>0</v>
      </c>
      <c r="AI6" s="18" t="str">
        <f t="shared" ref="AI6:AI17" si="12">W6</f>
        <v xml:space="preserve"> </v>
      </c>
      <c r="AK6" s="32">
        <f t="shared" ref="AK6:AK19" si="13">Y6</f>
        <v>0</v>
      </c>
      <c r="AL6" s="18" t="str">
        <f t="shared" ref="AL6:AL19" si="14">Z6</f>
        <v xml:space="preserve"> </v>
      </c>
      <c r="AM6" s="18"/>
      <c r="AN6" s="19"/>
      <c r="AO6" s="77"/>
      <c r="AP6" s="18"/>
      <c r="AQ6" s="20" t="s">
        <v>13</v>
      </c>
      <c r="AR6" s="75">
        <f t="shared" ref="AR6:AR19" si="15">H6+T6+AF6</f>
        <v>0</v>
      </c>
      <c r="AS6" s="75">
        <f t="shared" ref="AS6:AS19" si="16">I6+U6+AG6</f>
        <v>0</v>
      </c>
      <c r="AT6" s="75">
        <f t="shared" ref="AT6:AT19" si="17">AR6+AS6</f>
        <v>0</v>
      </c>
      <c r="AU6" s="18" t="str">
        <f t="shared" ref="AU6:AU19" si="18">AI6</f>
        <v xml:space="preserve"> </v>
      </c>
    </row>
    <row r="7" spans="1:47" x14ac:dyDescent="0.25">
      <c r="A7" s="32"/>
      <c r="B7" s="18" t="s">
        <v>13</v>
      </c>
      <c r="C7" s="18">
        <v>12</v>
      </c>
      <c r="D7" s="19">
        <v>0</v>
      </c>
      <c r="E7" s="77">
        <f>C7*D7</f>
        <v>0</v>
      </c>
      <c r="F7" s="18">
        <v>0.32</v>
      </c>
      <c r="G7" s="20"/>
      <c r="H7" s="75">
        <f t="shared" si="0"/>
        <v>0</v>
      </c>
      <c r="I7" s="75">
        <f>H7*F7</f>
        <v>0</v>
      </c>
      <c r="J7" s="75">
        <f>H7+I7</f>
        <v>0</v>
      </c>
      <c r="K7" s="18" t="s">
        <v>63</v>
      </c>
      <c r="M7" s="32">
        <f t="shared" si="1"/>
        <v>0</v>
      </c>
      <c r="N7" s="18" t="str">
        <f t="shared" si="1"/>
        <v xml:space="preserve"> </v>
      </c>
      <c r="O7" s="18">
        <f t="shared" si="1"/>
        <v>12</v>
      </c>
      <c r="P7" s="19">
        <f t="shared" si="1"/>
        <v>0</v>
      </c>
      <c r="Q7" s="77">
        <f>O7*P7</f>
        <v>0</v>
      </c>
      <c r="R7" s="18">
        <v>0.32</v>
      </c>
      <c r="S7" s="20">
        <f t="shared" si="2"/>
        <v>0</v>
      </c>
      <c r="T7" s="75">
        <f t="shared" si="3"/>
        <v>0</v>
      </c>
      <c r="U7" s="75">
        <f>T7*R7</f>
        <v>0</v>
      </c>
      <c r="V7" s="75">
        <f>T7+U7</f>
        <v>0</v>
      </c>
      <c r="W7" s="18" t="str">
        <f t="shared" si="9"/>
        <v xml:space="preserve">  </v>
      </c>
      <c r="Y7" s="32">
        <f t="shared" si="10"/>
        <v>0</v>
      </c>
      <c r="Z7" s="18" t="str">
        <f t="shared" si="10"/>
        <v xml:space="preserve"> </v>
      </c>
      <c r="AA7" s="18">
        <f t="shared" si="10"/>
        <v>12</v>
      </c>
      <c r="AB7" s="19">
        <f t="shared" si="4"/>
        <v>0</v>
      </c>
      <c r="AC7" s="77">
        <f>AA7*AB7</f>
        <v>0</v>
      </c>
      <c r="AD7" s="18">
        <v>0.32</v>
      </c>
      <c r="AE7" s="20">
        <f t="shared" si="5"/>
        <v>0</v>
      </c>
      <c r="AF7" s="75">
        <f t="shared" si="6"/>
        <v>0</v>
      </c>
      <c r="AG7" s="75">
        <f>AF7*AD7</f>
        <v>0</v>
      </c>
      <c r="AH7" s="75">
        <f>AF7+AG7</f>
        <v>0</v>
      </c>
      <c r="AI7" s="18" t="str">
        <f t="shared" si="12"/>
        <v xml:space="preserve">  </v>
      </c>
      <c r="AK7" s="32">
        <f t="shared" si="13"/>
        <v>0</v>
      </c>
      <c r="AL7" s="18" t="str">
        <f t="shared" si="14"/>
        <v xml:space="preserve"> </v>
      </c>
      <c r="AM7" s="18"/>
      <c r="AN7" s="19"/>
      <c r="AO7" s="77"/>
      <c r="AP7" s="18"/>
      <c r="AQ7" s="20" t="s">
        <v>13</v>
      </c>
      <c r="AR7" s="75">
        <f t="shared" si="15"/>
        <v>0</v>
      </c>
      <c r="AS7" s="75">
        <f t="shared" si="16"/>
        <v>0</v>
      </c>
      <c r="AT7" s="75">
        <f t="shared" si="17"/>
        <v>0</v>
      </c>
      <c r="AU7" s="18" t="str">
        <f t="shared" si="18"/>
        <v xml:space="preserve">  </v>
      </c>
    </row>
    <row r="8" spans="1:47" x14ac:dyDescent="0.25">
      <c r="A8" s="32"/>
      <c r="B8" s="18" t="s">
        <v>13</v>
      </c>
      <c r="C8" s="18">
        <v>12</v>
      </c>
      <c r="D8" s="19">
        <v>0</v>
      </c>
      <c r="E8" s="77">
        <f>C8*D8</f>
        <v>0</v>
      </c>
      <c r="F8" s="18">
        <v>0.32</v>
      </c>
      <c r="G8" s="20"/>
      <c r="H8" s="75">
        <f t="shared" si="0"/>
        <v>0</v>
      </c>
      <c r="I8" s="75">
        <f>H8*F8</f>
        <v>0</v>
      </c>
      <c r="J8" s="75">
        <f>H8+I8</f>
        <v>0</v>
      </c>
      <c r="K8" s="18" t="s">
        <v>13</v>
      </c>
      <c r="M8" s="32">
        <f t="shared" si="1"/>
        <v>0</v>
      </c>
      <c r="N8" s="18" t="str">
        <f t="shared" si="1"/>
        <v xml:space="preserve"> </v>
      </c>
      <c r="O8" s="18">
        <f t="shared" si="1"/>
        <v>12</v>
      </c>
      <c r="P8" s="19">
        <f t="shared" si="1"/>
        <v>0</v>
      </c>
      <c r="Q8" s="77">
        <f>O8*P8</f>
        <v>0</v>
      </c>
      <c r="R8" s="18">
        <v>0.32</v>
      </c>
      <c r="S8" s="20">
        <f t="shared" si="2"/>
        <v>0</v>
      </c>
      <c r="T8" s="75">
        <f t="shared" si="3"/>
        <v>0</v>
      </c>
      <c r="U8" s="75">
        <f>T8*R8</f>
        <v>0</v>
      </c>
      <c r="V8" s="75">
        <f>T8+U8</f>
        <v>0</v>
      </c>
      <c r="W8" s="18" t="str">
        <f t="shared" si="9"/>
        <v xml:space="preserve"> </v>
      </c>
      <c r="Y8" s="32">
        <f t="shared" si="10"/>
        <v>0</v>
      </c>
      <c r="Z8" s="18" t="str">
        <f t="shared" si="10"/>
        <v xml:space="preserve"> </v>
      </c>
      <c r="AA8" s="18">
        <f t="shared" si="10"/>
        <v>12</v>
      </c>
      <c r="AB8" s="19">
        <f t="shared" si="4"/>
        <v>0</v>
      </c>
      <c r="AC8" s="77">
        <f>AA8*AB8</f>
        <v>0</v>
      </c>
      <c r="AD8" s="18">
        <v>0.32</v>
      </c>
      <c r="AE8" s="20">
        <f t="shared" si="5"/>
        <v>0</v>
      </c>
      <c r="AF8" s="75">
        <f t="shared" si="6"/>
        <v>0</v>
      </c>
      <c r="AG8" s="75">
        <f>AF8*AD8</f>
        <v>0</v>
      </c>
      <c r="AH8" s="75">
        <f>AF8+AG8</f>
        <v>0</v>
      </c>
      <c r="AI8" s="18" t="str">
        <f t="shared" si="12"/>
        <v xml:space="preserve"> </v>
      </c>
      <c r="AK8" s="32">
        <f t="shared" si="13"/>
        <v>0</v>
      </c>
      <c r="AL8" s="18" t="str">
        <f t="shared" si="14"/>
        <v xml:space="preserve"> </v>
      </c>
      <c r="AM8" s="18"/>
      <c r="AN8" s="19"/>
      <c r="AO8" s="77"/>
      <c r="AP8" s="18"/>
      <c r="AQ8" s="20" t="s">
        <v>13</v>
      </c>
      <c r="AR8" s="75">
        <f t="shared" si="15"/>
        <v>0</v>
      </c>
      <c r="AS8" s="75">
        <f t="shared" si="16"/>
        <v>0</v>
      </c>
      <c r="AT8" s="75">
        <f t="shared" si="17"/>
        <v>0</v>
      </c>
      <c r="AU8" s="18" t="str">
        <f t="shared" si="18"/>
        <v xml:space="preserve"> </v>
      </c>
    </row>
    <row r="9" spans="1:47" x14ac:dyDescent="0.25">
      <c r="A9" s="32"/>
      <c r="B9" s="18" t="s">
        <v>13</v>
      </c>
      <c r="C9" s="18">
        <v>12</v>
      </c>
      <c r="D9" s="19">
        <v>0</v>
      </c>
      <c r="E9" s="77">
        <f t="shared" si="7"/>
        <v>0</v>
      </c>
      <c r="F9" s="18">
        <v>0.32</v>
      </c>
      <c r="G9" s="20"/>
      <c r="H9" s="75">
        <f t="shared" si="0"/>
        <v>0</v>
      </c>
      <c r="I9" s="75">
        <f>H9*F9</f>
        <v>0</v>
      </c>
      <c r="J9" s="75">
        <f t="shared" ref="J9:J19" si="19">H9+I9</f>
        <v>0</v>
      </c>
      <c r="K9" s="18" t="s">
        <v>13</v>
      </c>
      <c r="M9" s="32">
        <f t="shared" si="1"/>
        <v>0</v>
      </c>
      <c r="N9" s="18" t="str">
        <f t="shared" si="1"/>
        <v xml:space="preserve"> </v>
      </c>
      <c r="O9" s="18">
        <f t="shared" si="1"/>
        <v>12</v>
      </c>
      <c r="P9" s="19">
        <f t="shared" si="1"/>
        <v>0</v>
      </c>
      <c r="Q9" s="77">
        <f t="shared" ref="Q9:Q19" si="20">O9*P9</f>
        <v>0</v>
      </c>
      <c r="R9" s="18">
        <v>0.32</v>
      </c>
      <c r="S9" s="20">
        <f t="shared" si="2"/>
        <v>0</v>
      </c>
      <c r="T9" s="75">
        <f t="shared" si="3"/>
        <v>0</v>
      </c>
      <c r="U9" s="75">
        <f>T9*R9</f>
        <v>0</v>
      </c>
      <c r="V9" s="75">
        <f t="shared" ref="V9:V19" si="21">T9+U9</f>
        <v>0</v>
      </c>
      <c r="W9" s="18" t="str">
        <f t="shared" si="9"/>
        <v xml:space="preserve"> </v>
      </c>
      <c r="Y9" s="32">
        <f t="shared" si="10"/>
        <v>0</v>
      </c>
      <c r="Z9" s="18" t="str">
        <f t="shared" si="10"/>
        <v xml:space="preserve"> </v>
      </c>
      <c r="AA9" s="18">
        <f t="shared" si="10"/>
        <v>12</v>
      </c>
      <c r="AB9" s="19">
        <f t="shared" si="4"/>
        <v>0</v>
      </c>
      <c r="AC9" s="77">
        <f t="shared" ref="AC9:AC19" si="22">AA9*AB9</f>
        <v>0</v>
      </c>
      <c r="AD9" s="18">
        <v>0.32</v>
      </c>
      <c r="AE9" s="20">
        <f t="shared" si="5"/>
        <v>0</v>
      </c>
      <c r="AF9" s="75">
        <f t="shared" si="6"/>
        <v>0</v>
      </c>
      <c r="AG9" s="75">
        <f>AF9*AD9</f>
        <v>0</v>
      </c>
      <c r="AH9" s="75">
        <f t="shared" ref="AH9:AH19" si="23">AF9+AG9</f>
        <v>0</v>
      </c>
      <c r="AI9" s="18" t="str">
        <f t="shared" si="12"/>
        <v xml:space="preserve"> </v>
      </c>
      <c r="AK9" s="32">
        <f t="shared" si="13"/>
        <v>0</v>
      </c>
      <c r="AL9" s="18" t="str">
        <f t="shared" si="14"/>
        <v xml:space="preserve"> </v>
      </c>
      <c r="AM9" s="18"/>
      <c r="AN9" s="19"/>
      <c r="AO9" s="77"/>
      <c r="AP9" s="18"/>
      <c r="AQ9" s="20" t="s">
        <v>13</v>
      </c>
      <c r="AR9" s="75">
        <f t="shared" si="15"/>
        <v>0</v>
      </c>
      <c r="AS9" s="75">
        <f t="shared" si="16"/>
        <v>0</v>
      </c>
      <c r="AT9" s="75">
        <f t="shared" si="17"/>
        <v>0</v>
      </c>
      <c r="AU9" s="18" t="str">
        <f t="shared" si="18"/>
        <v xml:space="preserve"> </v>
      </c>
    </row>
    <row r="10" spans="1:47" x14ac:dyDescent="0.25">
      <c r="A10" s="32"/>
      <c r="B10" s="18" t="s">
        <v>13</v>
      </c>
      <c r="C10" s="18">
        <v>12</v>
      </c>
      <c r="D10" s="19">
        <v>0</v>
      </c>
      <c r="E10" s="77">
        <f t="shared" si="7"/>
        <v>0</v>
      </c>
      <c r="F10" s="18">
        <v>0.32</v>
      </c>
      <c r="G10" s="20"/>
      <c r="H10" s="75">
        <f t="shared" si="0"/>
        <v>0</v>
      </c>
      <c r="I10" s="75">
        <f t="shared" ref="I10:I19" si="24">H10*F10</f>
        <v>0</v>
      </c>
      <c r="J10" s="75">
        <f t="shared" si="19"/>
        <v>0</v>
      </c>
      <c r="K10" s="18" t="s">
        <v>13</v>
      </c>
      <c r="M10" s="32">
        <f t="shared" si="1"/>
        <v>0</v>
      </c>
      <c r="N10" s="18" t="str">
        <f t="shared" si="1"/>
        <v xml:space="preserve"> </v>
      </c>
      <c r="O10" s="18">
        <f t="shared" si="1"/>
        <v>12</v>
      </c>
      <c r="P10" s="19">
        <f t="shared" si="1"/>
        <v>0</v>
      </c>
      <c r="Q10" s="77">
        <f t="shared" si="20"/>
        <v>0</v>
      </c>
      <c r="R10" s="18">
        <v>0.32</v>
      </c>
      <c r="S10" s="20">
        <f t="shared" si="2"/>
        <v>0</v>
      </c>
      <c r="T10" s="75">
        <f t="shared" si="3"/>
        <v>0</v>
      </c>
      <c r="U10" s="75">
        <f t="shared" ref="U10:U17" si="25">T10*R10</f>
        <v>0</v>
      </c>
      <c r="V10" s="75">
        <f t="shared" si="21"/>
        <v>0</v>
      </c>
      <c r="W10" s="18" t="str">
        <f t="shared" si="9"/>
        <v xml:space="preserve"> </v>
      </c>
      <c r="Y10" s="62">
        <f t="shared" si="10"/>
        <v>0</v>
      </c>
      <c r="Z10" s="18" t="str">
        <f t="shared" si="10"/>
        <v xml:space="preserve"> </v>
      </c>
      <c r="AA10" s="18">
        <f t="shared" si="10"/>
        <v>12</v>
      </c>
      <c r="AB10" s="19">
        <f t="shared" si="4"/>
        <v>0</v>
      </c>
      <c r="AC10" s="77">
        <f t="shared" si="22"/>
        <v>0</v>
      </c>
      <c r="AD10" s="18">
        <v>0.32</v>
      </c>
      <c r="AE10" s="20">
        <f t="shared" si="5"/>
        <v>0</v>
      </c>
      <c r="AF10" s="75">
        <f t="shared" si="6"/>
        <v>0</v>
      </c>
      <c r="AG10" s="75">
        <f t="shared" ref="AG10:AG19" si="26">AF10*AD10</f>
        <v>0</v>
      </c>
      <c r="AH10" s="75">
        <f t="shared" si="23"/>
        <v>0</v>
      </c>
      <c r="AI10" s="18" t="str">
        <f t="shared" si="12"/>
        <v xml:space="preserve"> </v>
      </c>
      <c r="AK10" s="32">
        <f t="shared" si="13"/>
        <v>0</v>
      </c>
      <c r="AL10" s="18" t="str">
        <f t="shared" si="14"/>
        <v xml:space="preserve"> </v>
      </c>
      <c r="AM10" s="18"/>
      <c r="AN10" s="19"/>
      <c r="AO10" s="77"/>
      <c r="AP10" s="18"/>
      <c r="AQ10" s="20" t="s">
        <v>13</v>
      </c>
      <c r="AR10" s="75">
        <f t="shared" si="15"/>
        <v>0</v>
      </c>
      <c r="AS10" s="75">
        <f t="shared" si="16"/>
        <v>0</v>
      </c>
      <c r="AT10" s="75">
        <f t="shared" si="17"/>
        <v>0</v>
      </c>
      <c r="AU10" s="18" t="str">
        <f t="shared" si="18"/>
        <v xml:space="preserve"> </v>
      </c>
    </row>
    <row r="11" spans="1:47" x14ac:dyDescent="0.25">
      <c r="A11" s="32"/>
      <c r="B11" s="18" t="s">
        <v>13</v>
      </c>
      <c r="C11" s="18">
        <v>12</v>
      </c>
      <c r="D11" s="19">
        <v>0</v>
      </c>
      <c r="E11" s="77">
        <f t="shared" si="7"/>
        <v>0</v>
      </c>
      <c r="F11" s="18">
        <v>0.32</v>
      </c>
      <c r="G11" s="20"/>
      <c r="H11" s="75">
        <f t="shared" si="0"/>
        <v>0</v>
      </c>
      <c r="I11" s="75">
        <f t="shared" si="24"/>
        <v>0</v>
      </c>
      <c r="J11" s="75">
        <f t="shared" si="19"/>
        <v>0</v>
      </c>
      <c r="K11" s="18" t="s">
        <v>13</v>
      </c>
      <c r="M11" s="32">
        <f t="shared" si="1"/>
        <v>0</v>
      </c>
      <c r="N11" s="18" t="str">
        <f t="shared" si="1"/>
        <v xml:space="preserve"> </v>
      </c>
      <c r="O11" s="18">
        <f t="shared" si="1"/>
        <v>12</v>
      </c>
      <c r="P11" s="19">
        <f t="shared" si="1"/>
        <v>0</v>
      </c>
      <c r="Q11" s="77">
        <f t="shared" si="20"/>
        <v>0</v>
      </c>
      <c r="R11" s="18">
        <v>0.32</v>
      </c>
      <c r="S11" s="20">
        <f t="shared" si="2"/>
        <v>0</v>
      </c>
      <c r="T11" s="75">
        <f t="shared" si="3"/>
        <v>0</v>
      </c>
      <c r="U11" s="75">
        <f t="shared" si="25"/>
        <v>0</v>
      </c>
      <c r="V11" s="75">
        <f t="shared" si="21"/>
        <v>0</v>
      </c>
      <c r="W11" s="18" t="str">
        <f t="shared" si="9"/>
        <v xml:space="preserve"> </v>
      </c>
      <c r="Y11" s="62">
        <f t="shared" si="10"/>
        <v>0</v>
      </c>
      <c r="Z11" s="18" t="str">
        <f t="shared" si="10"/>
        <v xml:space="preserve"> </v>
      </c>
      <c r="AA11" s="18">
        <f t="shared" si="10"/>
        <v>12</v>
      </c>
      <c r="AB11" s="19">
        <f t="shared" si="4"/>
        <v>0</v>
      </c>
      <c r="AC11" s="77">
        <f t="shared" si="22"/>
        <v>0</v>
      </c>
      <c r="AD11" s="18">
        <v>0.32</v>
      </c>
      <c r="AE11" s="20">
        <f t="shared" si="5"/>
        <v>0</v>
      </c>
      <c r="AF11" s="75">
        <f t="shared" si="6"/>
        <v>0</v>
      </c>
      <c r="AG11" s="75">
        <f t="shared" si="26"/>
        <v>0</v>
      </c>
      <c r="AH11" s="75">
        <f t="shared" si="23"/>
        <v>0</v>
      </c>
      <c r="AI11" s="18" t="str">
        <f t="shared" si="12"/>
        <v xml:space="preserve"> </v>
      </c>
      <c r="AK11" s="32">
        <f t="shared" si="13"/>
        <v>0</v>
      </c>
      <c r="AL11" s="18" t="str">
        <f t="shared" si="14"/>
        <v xml:space="preserve"> </v>
      </c>
      <c r="AM11" s="18"/>
      <c r="AN11" s="19"/>
      <c r="AO11" s="77"/>
      <c r="AP11" s="18"/>
      <c r="AQ11" s="20" t="s">
        <v>13</v>
      </c>
      <c r="AR11" s="75">
        <f t="shared" si="15"/>
        <v>0</v>
      </c>
      <c r="AS11" s="75">
        <f t="shared" si="16"/>
        <v>0</v>
      </c>
      <c r="AT11" s="75">
        <f t="shared" si="17"/>
        <v>0</v>
      </c>
      <c r="AU11" s="18" t="str">
        <f t="shared" si="18"/>
        <v xml:space="preserve"> </v>
      </c>
    </row>
    <row r="12" spans="1:47" x14ac:dyDescent="0.25">
      <c r="A12" s="32"/>
      <c r="B12" s="18" t="s">
        <v>13</v>
      </c>
      <c r="C12" s="18">
        <v>12</v>
      </c>
      <c r="D12" s="19">
        <v>0</v>
      </c>
      <c r="E12" s="77">
        <f t="shared" si="7"/>
        <v>0</v>
      </c>
      <c r="F12" s="18">
        <v>0.32</v>
      </c>
      <c r="G12" s="20"/>
      <c r="H12" s="75">
        <f t="shared" si="0"/>
        <v>0</v>
      </c>
      <c r="I12" s="75">
        <f t="shared" si="24"/>
        <v>0</v>
      </c>
      <c r="J12" s="75">
        <f t="shared" si="19"/>
        <v>0</v>
      </c>
      <c r="K12" s="18" t="s">
        <v>13</v>
      </c>
      <c r="M12" s="32">
        <f t="shared" si="1"/>
        <v>0</v>
      </c>
      <c r="N12" s="18" t="str">
        <f t="shared" si="1"/>
        <v xml:space="preserve"> </v>
      </c>
      <c r="O12" s="18">
        <f t="shared" si="1"/>
        <v>12</v>
      </c>
      <c r="P12" s="19">
        <f t="shared" si="1"/>
        <v>0</v>
      </c>
      <c r="Q12" s="77">
        <f t="shared" si="20"/>
        <v>0</v>
      </c>
      <c r="R12" s="18">
        <v>0.32</v>
      </c>
      <c r="S12" s="20">
        <f t="shared" si="2"/>
        <v>0</v>
      </c>
      <c r="T12" s="75">
        <f t="shared" si="3"/>
        <v>0</v>
      </c>
      <c r="U12" s="75">
        <f t="shared" si="25"/>
        <v>0</v>
      </c>
      <c r="V12" s="75">
        <f t="shared" si="21"/>
        <v>0</v>
      </c>
      <c r="W12" s="18" t="str">
        <f t="shared" si="9"/>
        <v xml:space="preserve"> </v>
      </c>
      <c r="Y12" s="62">
        <f t="shared" si="10"/>
        <v>0</v>
      </c>
      <c r="Z12" s="18" t="str">
        <f t="shared" si="10"/>
        <v xml:space="preserve"> </v>
      </c>
      <c r="AA12" s="18">
        <f t="shared" si="10"/>
        <v>12</v>
      </c>
      <c r="AB12" s="19">
        <f t="shared" si="4"/>
        <v>0</v>
      </c>
      <c r="AC12" s="77">
        <f t="shared" si="22"/>
        <v>0</v>
      </c>
      <c r="AD12" s="18">
        <v>0.32</v>
      </c>
      <c r="AE12" s="20">
        <f t="shared" si="5"/>
        <v>0</v>
      </c>
      <c r="AF12" s="75">
        <f t="shared" si="6"/>
        <v>0</v>
      </c>
      <c r="AG12" s="75">
        <f t="shared" si="26"/>
        <v>0</v>
      </c>
      <c r="AH12" s="75">
        <f t="shared" si="23"/>
        <v>0</v>
      </c>
      <c r="AI12" s="18" t="str">
        <f t="shared" si="12"/>
        <v xml:space="preserve"> </v>
      </c>
      <c r="AK12" s="32">
        <f t="shared" si="13"/>
        <v>0</v>
      </c>
      <c r="AL12" s="18" t="str">
        <f t="shared" si="14"/>
        <v xml:space="preserve"> </v>
      </c>
      <c r="AM12" s="18"/>
      <c r="AN12" s="19"/>
      <c r="AO12" s="77"/>
      <c r="AP12" s="18"/>
      <c r="AQ12" s="20" t="s">
        <v>13</v>
      </c>
      <c r="AR12" s="75">
        <f t="shared" si="15"/>
        <v>0</v>
      </c>
      <c r="AS12" s="75">
        <f t="shared" si="16"/>
        <v>0</v>
      </c>
      <c r="AT12" s="75">
        <f t="shared" si="17"/>
        <v>0</v>
      </c>
      <c r="AU12" s="18" t="str">
        <f t="shared" si="18"/>
        <v xml:space="preserve"> </v>
      </c>
    </row>
    <row r="13" spans="1:47" x14ac:dyDescent="0.25">
      <c r="A13" s="32"/>
      <c r="B13" s="18" t="s">
        <v>13</v>
      </c>
      <c r="C13" s="18">
        <v>12</v>
      </c>
      <c r="D13" s="19">
        <v>0</v>
      </c>
      <c r="E13" s="77">
        <f t="shared" si="7"/>
        <v>0</v>
      </c>
      <c r="F13" s="18">
        <v>0.32</v>
      </c>
      <c r="G13" s="20"/>
      <c r="H13" s="75">
        <f t="shared" si="0"/>
        <v>0</v>
      </c>
      <c r="I13" s="75">
        <f t="shared" si="24"/>
        <v>0</v>
      </c>
      <c r="J13" s="75">
        <f t="shared" si="19"/>
        <v>0</v>
      </c>
      <c r="K13" s="18" t="s">
        <v>13</v>
      </c>
      <c r="M13" s="32">
        <f t="shared" si="1"/>
        <v>0</v>
      </c>
      <c r="N13" s="18" t="str">
        <f t="shared" si="1"/>
        <v xml:space="preserve"> </v>
      </c>
      <c r="O13" s="18">
        <f t="shared" si="1"/>
        <v>12</v>
      </c>
      <c r="P13" s="19">
        <f t="shared" si="1"/>
        <v>0</v>
      </c>
      <c r="Q13" s="77">
        <f t="shared" si="20"/>
        <v>0</v>
      </c>
      <c r="R13" s="18">
        <v>0.32</v>
      </c>
      <c r="S13" s="20">
        <f t="shared" si="2"/>
        <v>0</v>
      </c>
      <c r="T13" s="75">
        <f t="shared" si="3"/>
        <v>0</v>
      </c>
      <c r="U13" s="75">
        <f t="shared" si="25"/>
        <v>0</v>
      </c>
      <c r="V13" s="75">
        <f t="shared" si="21"/>
        <v>0</v>
      </c>
      <c r="W13" s="18" t="str">
        <f t="shared" si="9"/>
        <v xml:space="preserve"> </v>
      </c>
      <c r="Y13" s="62">
        <f t="shared" si="10"/>
        <v>0</v>
      </c>
      <c r="Z13" s="18" t="str">
        <f t="shared" si="10"/>
        <v xml:space="preserve"> </v>
      </c>
      <c r="AA13" s="18">
        <f t="shared" si="10"/>
        <v>12</v>
      </c>
      <c r="AB13" s="19">
        <f t="shared" si="4"/>
        <v>0</v>
      </c>
      <c r="AC13" s="77">
        <f t="shared" si="22"/>
        <v>0</v>
      </c>
      <c r="AD13" s="18">
        <v>0.32</v>
      </c>
      <c r="AE13" s="20">
        <f t="shared" si="5"/>
        <v>0</v>
      </c>
      <c r="AF13" s="75">
        <f t="shared" si="6"/>
        <v>0</v>
      </c>
      <c r="AG13" s="75">
        <f t="shared" si="26"/>
        <v>0</v>
      </c>
      <c r="AH13" s="75">
        <f t="shared" si="23"/>
        <v>0</v>
      </c>
      <c r="AI13" s="18" t="str">
        <f t="shared" si="12"/>
        <v xml:space="preserve"> </v>
      </c>
      <c r="AK13" s="32">
        <f t="shared" si="13"/>
        <v>0</v>
      </c>
      <c r="AL13" s="18" t="str">
        <f t="shared" si="14"/>
        <v xml:space="preserve"> </v>
      </c>
      <c r="AM13" s="18"/>
      <c r="AN13" s="19"/>
      <c r="AO13" s="77"/>
      <c r="AP13" s="18"/>
      <c r="AQ13" s="20" t="s">
        <v>13</v>
      </c>
      <c r="AR13" s="75">
        <f t="shared" si="15"/>
        <v>0</v>
      </c>
      <c r="AS13" s="75">
        <f t="shared" si="16"/>
        <v>0</v>
      </c>
      <c r="AT13" s="75">
        <f t="shared" si="17"/>
        <v>0</v>
      </c>
      <c r="AU13" s="18" t="str">
        <f t="shared" si="18"/>
        <v xml:space="preserve"> </v>
      </c>
    </row>
    <row r="14" spans="1:47" x14ac:dyDescent="0.25">
      <c r="A14" s="32"/>
      <c r="B14" s="18" t="s">
        <v>13</v>
      </c>
      <c r="C14" s="18">
        <v>12</v>
      </c>
      <c r="D14" s="19">
        <v>0</v>
      </c>
      <c r="E14" s="77">
        <f t="shared" si="7"/>
        <v>0</v>
      </c>
      <c r="F14" s="18">
        <v>0.32</v>
      </c>
      <c r="G14" s="20"/>
      <c r="H14" s="75">
        <f t="shared" si="0"/>
        <v>0</v>
      </c>
      <c r="I14" s="75">
        <f t="shared" si="24"/>
        <v>0</v>
      </c>
      <c r="J14" s="75">
        <f t="shared" si="19"/>
        <v>0</v>
      </c>
      <c r="K14" s="18" t="s">
        <v>13</v>
      </c>
      <c r="M14" s="32">
        <f t="shared" si="1"/>
        <v>0</v>
      </c>
      <c r="N14" s="18" t="str">
        <f t="shared" si="1"/>
        <v xml:space="preserve"> </v>
      </c>
      <c r="O14" s="18">
        <f t="shared" si="1"/>
        <v>12</v>
      </c>
      <c r="P14" s="19">
        <f t="shared" si="1"/>
        <v>0</v>
      </c>
      <c r="Q14" s="77">
        <f t="shared" si="20"/>
        <v>0</v>
      </c>
      <c r="R14" s="18">
        <v>0.32</v>
      </c>
      <c r="S14" s="20">
        <f t="shared" si="2"/>
        <v>0</v>
      </c>
      <c r="T14" s="75">
        <f t="shared" si="3"/>
        <v>0</v>
      </c>
      <c r="U14" s="75">
        <f t="shared" si="25"/>
        <v>0</v>
      </c>
      <c r="V14" s="75">
        <f t="shared" si="21"/>
        <v>0</v>
      </c>
      <c r="W14" s="18" t="str">
        <f t="shared" si="9"/>
        <v xml:space="preserve"> </v>
      </c>
      <c r="Y14" s="62">
        <f t="shared" si="10"/>
        <v>0</v>
      </c>
      <c r="Z14" s="18" t="str">
        <f t="shared" si="10"/>
        <v xml:space="preserve"> </v>
      </c>
      <c r="AA14" s="18">
        <f t="shared" si="10"/>
        <v>12</v>
      </c>
      <c r="AB14" s="19">
        <f t="shared" si="4"/>
        <v>0</v>
      </c>
      <c r="AC14" s="77">
        <f t="shared" si="22"/>
        <v>0</v>
      </c>
      <c r="AD14" s="18">
        <v>0.32</v>
      </c>
      <c r="AE14" s="20">
        <f t="shared" si="5"/>
        <v>0</v>
      </c>
      <c r="AF14" s="75">
        <f t="shared" si="6"/>
        <v>0</v>
      </c>
      <c r="AG14" s="75">
        <f t="shared" si="26"/>
        <v>0</v>
      </c>
      <c r="AH14" s="75">
        <f t="shared" si="23"/>
        <v>0</v>
      </c>
      <c r="AI14" s="18" t="str">
        <f t="shared" si="12"/>
        <v xml:space="preserve"> </v>
      </c>
      <c r="AK14" s="32">
        <f t="shared" si="13"/>
        <v>0</v>
      </c>
      <c r="AL14" s="18" t="str">
        <f t="shared" si="14"/>
        <v xml:space="preserve"> </v>
      </c>
      <c r="AM14" s="18"/>
      <c r="AN14" s="19"/>
      <c r="AO14" s="77"/>
      <c r="AP14" s="18"/>
      <c r="AQ14" s="20" t="s">
        <v>13</v>
      </c>
      <c r="AR14" s="75">
        <f t="shared" si="15"/>
        <v>0</v>
      </c>
      <c r="AS14" s="75">
        <f t="shared" si="16"/>
        <v>0</v>
      </c>
      <c r="AT14" s="75">
        <f t="shared" si="17"/>
        <v>0</v>
      </c>
      <c r="AU14" s="18" t="str">
        <f t="shared" si="18"/>
        <v xml:space="preserve"> </v>
      </c>
    </row>
    <row r="15" spans="1:47" x14ac:dyDescent="0.25">
      <c r="A15" s="32"/>
      <c r="B15" s="18" t="s">
        <v>13</v>
      </c>
      <c r="C15" s="18">
        <v>12</v>
      </c>
      <c r="D15" s="19">
        <v>0</v>
      </c>
      <c r="E15" s="77">
        <f t="shared" si="7"/>
        <v>0</v>
      </c>
      <c r="F15" s="18">
        <v>0.32</v>
      </c>
      <c r="G15" s="20"/>
      <c r="H15" s="75">
        <f t="shared" si="0"/>
        <v>0</v>
      </c>
      <c r="I15" s="75">
        <f t="shared" si="24"/>
        <v>0</v>
      </c>
      <c r="J15" s="75">
        <f t="shared" si="19"/>
        <v>0</v>
      </c>
      <c r="K15" s="18" t="s">
        <v>13</v>
      </c>
      <c r="M15" s="32">
        <f t="shared" si="1"/>
        <v>0</v>
      </c>
      <c r="N15" s="18" t="str">
        <f t="shared" si="1"/>
        <v xml:space="preserve"> </v>
      </c>
      <c r="O15" s="18">
        <f t="shared" si="1"/>
        <v>12</v>
      </c>
      <c r="P15" s="19">
        <f t="shared" si="1"/>
        <v>0</v>
      </c>
      <c r="Q15" s="77">
        <f t="shared" si="20"/>
        <v>0</v>
      </c>
      <c r="R15" s="18">
        <v>0.32</v>
      </c>
      <c r="S15" s="20">
        <f t="shared" si="2"/>
        <v>0</v>
      </c>
      <c r="T15" s="75">
        <f t="shared" si="3"/>
        <v>0</v>
      </c>
      <c r="U15" s="75">
        <f t="shared" si="25"/>
        <v>0</v>
      </c>
      <c r="V15" s="75">
        <f t="shared" si="21"/>
        <v>0</v>
      </c>
      <c r="W15" s="18" t="str">
        <f t="shared" si="9"/>
        <v xml:space="preserve"> </v>
      </c>
      <c r="Y15" s="62">
        <f t="shared" si="10"/>
        <v>0</v>
      </c>
      <c r="Z15" s="18" t="str">
        <f t="shared" si="10"/>
        <v xml:space="preserve"> </v>
      </c>
      <c r="AA15" s="18">
        <f t="shared" si="10"/>
        <v>12</v>
      </c>
      <c r="AB15" s="19">
        <f t="shared" si="4"/>
        <v>0</v>
      </c>
      <c r="AC15" s="77">
        <f t="shared" si="22"/>
        <v>0</v>
      </c>
      <c r="AD15" s="18">
        <v>0.32</v>
      </c>
      <c r="AE15" s="20">
        <f t="shared" si="5"/>
        <v>0</v>
      </c>
      <c r="AF15" s="75">
        <f t="shared" si="6"/>
        <v>0</v>
      </c>
      <c r="AG15" s="75">
        <f t="shared" si="26"/>
        <v>0</v>
      </c>
      <c r="AH15" s="75">
        <f t="shared" si="23"/>
        <v>0</v>
      </c>
      <c r="AI15" s="18" t="str">
        <f t="shared" si="12"/>
        <v xml:space="preserve"> </v>
      </c>
      <c r="AK15" s="32">
        <f t="shared" si="13"/>
        <v>0</v>
      </c>
      <c r="AL15" s="18" t="str">
        <f t="shared" si="14"/>
        <v xml:space="preserve"> </v>
      </c>
      <c r="AM15" s="18"/>
      <c r="AN15" s="19"/>
      <c r="AO15" s="77"/>
      <c r="AP15" s="18"/>
      <c r="AQ15" s="20" t="s">
        <v>13</v>
      </c>
      <c r="AR15" s="75">
        <f t="shared" si="15"/>
        <v>0</v>
      </c>
      <c r="AS15" s="75">
        <f t="shared" si="16"/>
        <v>0</v>
      </c>
      <c r="AT15" s="75">
        <f t="shared" si="17"/>
        <v>0</v>
      </c>
      <c r="AU15" s="18" t="str">
        <f t="shared" si="18"/>
        <v xml:space="preserve"> </v>
      </c>
    </row>
    <row r="16" spans="1:47" x14ac:dyDescent="0.25">
      <c r="A16" s="32"/>
      <c r="B16" s="18" t="s">
        <v>13</v>
      </c>
      <c r="C16" s="18">
        <v>12</v>
      </c>
      <c r="D16" s="19">
        <v>0</v>
      </c>
      <c r="E16" s="77">
        <f t="shared" si="7"/>
        <v>0</v>
      </c>
      <c r="F16" s="18">
        <v>0.32</v>
      </c>
      <c r="G16" s="20"/>
      <c r="H16" s="75">
        <f t="shared" si="0"/>
        <v>0</v>
      </c>
      <c r="I16" s="75">
        <f t="shared" si="24"/>
        <v>0</v>
      </c>
      <c r="J16" s="75">
        <f t="shared" si="19"/>
        <v>0</v>
      </c>
      <c r="K16" s="18" t="s">
        <v>13</v>
      </c>
      <c r="M16" s="32">
        <f t="shared" si="1"/>
        <v>0</v>
      </c>
      <c r="N16" s="18" t="str">
        <f t="shared" si="1"/>
        <v xml:space="preserve"> </v>
      </c>
      <c r="O16" s="18">
        <f t="shared" si="1"/>
        <v>12</v>
      </c>
      <c r="P16" s="19">
        <f t="shared" si="1"/>
        <v>0</v>
      </c>
      <c r="Q16" s="77">
        <f t="shared" si="20"/>
        <v>0</v>
      </c>
      <c r="R16" s="18">
        <v>0.32</v>
      </c>
      <c r="S16" s="20">
        <f t="shared" si="2"/>
        <v>0</v>
      </c>
      <c r="T16" s="75">
        <f t="shared" si="3"/>
        <v>0</v>
      </c>
      <c r="U16" s="75">
        <f t="shared" si="25"/>
        <v>0</v>
      </c>
      <c r="V16" s="75">
        <f t="shared" si="21"/>
        <v>0</v>
      </c>
      <c r="W16" s="18" t="str">
        <f t="shared" si="9"/>
        <v xml:space="preserve"> </v>
      </c>
      <c r="Y16" s="62">
        <f t="shared" si="10"/>
        <v>0</v>
      </c>
      <c r="Z16" s="18" t="str">
        <f t="shared" si="10"/>
        <v xml:space="preserve"> </v>
      </c>
      <c r="AA16" s="18">
        <f t="shared" si="10"/>
        <v>12</v>
      </c>
      <c r="AB16" s="19">
        <f t="shared" si="4"/>
        <v>0</v>
      </c>
      <c r="AC16" s="77">
        <f t="shared" si="22"/>
        <v>0</v>
      </c>
      <c r="AD16" s="18">
        <v>0.32</v>
      </c>
      <c r="AE16" s="20">
        <f t="shared" si="5"/>
        <v>0</v>
      </c>
      <c r="AF16" s="75">
        <f t="shared" si="6"/>
        <v>0</v>
      </c>
      <c r="AG16" s="75">
        <f t="shared" si="26"/>
        <v>0</v>
      </c>
      <c r="AH16" s="75">
        <f t="shared" si="23"/>
        <v>0</v>
      </c>
      <c r="AI16" s="18" t="str">
        <f t="shared" si="12"/>
        <v xml:space="preserve"> </v>
      </c>
      <c r="AK16" s="32">
        <f t="shared" si="13"/>
        <v>0</v>
      </c>
      <c r="AL16" s="18" t="str">
        <f t="shared" si="14"/>
        <v xml:space="preserve"> </v>
      </c>
      <c r="AM16" s="18"/>
      <c r="AN16" s="19"/>
      <c r="AO16" s="77"/>
      <c r="AP16" s="18"/>
      <c r="AQ16" s="20" t="s">
        <v>13</v>
      </c>
      <c r="AR16" s="75">
        <f t="shared" si="15"/>
        <v>0</v>
      </c>
      <c r="AS16" s="75">
        <f t="shared" si="16"/>
        <v>0</v>
      </c>
      <c r="AT16" s="75">
        <f t="shared" si="17"/>
        <v>0</v>
      </c>
      <c r="AU16" s="18" t="str">
        <f t="shared" si="18"/>
        <v xml:space="preserve"> </v>
      </c>
    </row>
    <row r="17" spans="1:47" x14ac:dyDescent="0.25">
      <c r="A17" s="32" t="s">
        <v>13</v>
      </c>
      <c r="B17" s="18" t="s">
        <v>13</v>
      </c>
      <c r="C17" s="18">
        <v>12</v>
      </c>
      <c r="D17" s="19">
        <v>0</v>
      </c>
      <c r="E17" s="77">
        <f t="shared" si="7"/>
        <v>0</v>
      </c>
      <c r="F17" s="18">
        <v>0.32</v>
      </c>
      <c r="G17" s="20"/>
      <c r="H17" s="75">
        <f t="shared" si="0"/>
        <v>0</v>
      </c>
      <c r="I17" s="75">
        <f t="shared" si="24"/>
        <v>0</v>
      </c>
      <c r="J17" s="75">
        <f t="shared" si="19"/>
        <v>0</v>
      </c>
      <c r="K17" s="18" t="s">
        <v>13</v>
      </c>
      <c r="M17" s="32" t="str">
        <f t="shared" si="1"/>
        <v xml:space="preserve"> </v>
      </c>
      <c r="N17" s="18" t="str">
        <f t="shared" si="1"/>
        <v xml:space="preserve"> </v>
      </c>
      <c r="O17" s="18">
        <f t="shared" si="1"/>
        <v>12</v>
      </c>
      <c r="P17" s="19">
        <f t="shared" si="1"/>
        <v>0</v>
      </c>
      <c r="Q17" s="77">
        <f t="shared" si="20"/>
        <v>0</v>
      </c>
      <c r="R17" s="18">
        <v>0.32</v>
      </c>
      <c r="S17" s="20">
        <f t="shared" si="2"/>
        <v>0</v>
      </c>
      <c r="T17" s="75">
        <f t="shared" si="3"/>
        <v>0</v>
      </c>
      <c r="U17" s="75">
        <f t="shared" si="25"/>
        <v>0</v>
      </c>
      <c r="V17" s="75">
        <f t="shared" si="21"/>
        <v>0</v>
      </c>
      <c r="W17" s="18" t="str">
        <f t="shared" si="9"/>
        <v xml:space="preserve"> </v>
      </c>
      <c r="Y17" s="62" t="str">
        <f t="shared" si="10"/>
        <v xml:space="preserve"> </v>
      </c>
      <c r="Z17" s="18" t="str">
        <f t="shared" si="10"/>
        <v xml:space="preserve"> </v>
      </c>
      <c r="AA17" s="18">
        <f t="shared" si="10"/>
        <v>12</v>
      </c>
      <c r="AB17" s="19">
        <f t="shared" si="4"/>
        <v>0</v>
      </c>
      <c r="AC17" s="77">
        <f t="shared" si="22"/>
        <v>0</v>
      </c>
      <c r="AD17" s="18">
        <v>0.32</v>
      </c>
      <c r="AE17" s="20">
        <f t="shared" si="5"/>
        <v>0</v>
      </c>
      <c r="AF17" s="75">
        <f t="shared" si="6"/>
        <v>0</v>
      </c>
      <c r="AG17" s="75">
        <f t="shared" si="26"/>
        <v>0</v>
      </c>
      <c r="AH17" s="75">
        <f t="shared" si="23"/>
        <v>0</v>
      </c>
      <c r="AI17" s="18" t="str">
        <f t="shared" si="12"/>
        <v xml:space="preserve"> </v>
      </c>
      <c r="AK17" s="32" t="str">
        <f t="shared" si="13"/>
        <v xml:space="preserve"> </v>
      </c>
      <c r="AL17" s="18" t="str">
        <f t="shared" si="14"/>
        <v xml:space="preserve"> </v>
      </c>
      <c r="AM17" s="18"/>
      <c r="AN17" s="19"/>
      <c r="AO17" s="77"/>
      <c r="AP17" s="18"/>
      <c r="AQ17" s="20" t="s">
        <v>13</v>
      </c>
      <c r="AR17" s="75">
        <f t="shared" si="15"/>
        <v>0</v>
      </c>
      <c r="AS17" s="75">
        <f t="shared" si="16"/>
        <v>0</v>
      </c>
      <c r="AT17" s="75">
        <f t="shared" si="17"/>
        <v>0</v>
      </c>
      <c r="AU17" s="18" t="str">
        <f t="shared" si="18"/>
        <v xml:space="preserve"> </v>
      </c>
    </row>
    <row r="18" spans="1:47" x14ac:dyDescent="0.25">
      <c r="A18" s="32" t="s">
        <v>66</v>
      </c>
      <c r="B18" s="18" t="s">
        <v>13</v>
      </c>
      <c r="C18" s="18">
        <v>12</v>
      </c>
      <c r="D18" s="19">
        <v>0</v>
      </c>
      <c r="E18" s="77">
        <f t="shared" si="7"/>
        <v>0</v>
      </c>
      <c r="F18" s="97">
        <v>0</v>
      </c>
      <c r="G18" s="20"/>
      <c r="H18" s="75">
        <f t="shared" si="0"/>
        <v>0</v>
      </c>
      <c r="I18" s="75">
        <f t="shared" si="24"/>
        <v>0</v>
      </c>
      <c r="J18" s="75">
        <f t="shared" si="19"/>
        <v>0</v>
      </c>
      <c r="K18" s="18">
        <v>514000</v>
      </c>
      <c r="M18" s="62" t="str">
        <f t="shared" si="1"/>
        <v>Postdoc Scholars</v>
      </c>
      <c r="N18" s="18" t="str">
        <f t="shared" si="1"/>
        <v xml:space="preserve"> </v>
      </c>
      <c r="O18" s="18">
        <f t="shared" si="1"/>
        <v>12</v>
      </c>
      <c r="P18" s="19">
        <f t="shared" si="1"/>
        <v>0</v>
      </c>
      <c r="Q18" s="77">
        <f t="shared" si="20"/>
        <v>0</v>
      </c>
      <c r="R18" s="98">
        <v>0</v>
      </c>
      <c r="S18" s="20">
        <f t="shared" si="2"/>
        <v>0</v>
      </c>
      <c r="T18" s="75">
        <f t="shared" si="3"/>
        <v>0</v>
      </c>
      <c r="U18" s="75">
        <v>0</v>
      </c>
      <c r="V18" s="75">
        <f t="shared" si="21"/>
        <v>0</v>
      </c>
      <c r="W18" s="18">
        <v>514000</v>
      </c>
      <c r="Y18" s="62" t="str">
        <f t="shared" si="10"/>
        <v>Postdoc Scholars</v>
      </c>
      <c r="Z18" s="18" t="str">
        <f t="shared" si="10"/>
        <v xml:space="preserve"> </v>
      </c>
      <c r="AA18" s="18">
        <f t="shared" si="10"/>
        <v>12</v>
      </c>
      <c r="AB18" s="19">
        <f t="shared" si="4"/>
        <v>0</v>
      </c>
      <c r="AC18" s="77">
        <f t="shared" si="22"/>
        <v>0</v>
      </c>
      <c r="AD18" s="98">
        <v>0</v>
      </c>
      <c r="AE18" s="20">
        <f t="shared" si="5"/>
        <v>0</v>
      </c>
      <c r="AF18" s="75">
        <f t="shared" si="6"/>
        <v>0</v>
      </c>
      <c r="AG18" s="75">
        <f t="shared" si="26"/>
        <v>0</v>
      </c>
      <c r="AH18" s="75">
        <f t="shared" si="23"/>
        <v>0</v>
      </c>
      <c r="AI18" s="18">
        <v>514000</v>
      </c>
      <c r="AK18" s="32" t="str">
        <f t="shared" si="13"/>
        <v>Postdoc Scholars</v>
      </c>
      <c r="AL18" s="18" t="str">
        <f t="shared" si="14"/>
        <v xml:space="preserve"> </v>
      </c>
      <c r="AM18" s="18"/>
      <c r="AN18" s="19"/>
      <c r="AO18" s="77"/>
      <c r="AP18" s="18"/>
      <c r="AQ18" s="20" t="s">
        <v>13</v>
      </c>
      <c r="AR18" s="75">
        <f t="shared" si="15"/>
        <v>0</v>
      </c>
      <c r="AS18" s="75">
        <f t="shared" si="16"/>
        <v>0</v>
      </c>
      <c r="AT18" s="75">
        <f t="shared" si="17"/>
        <v>0</v>
      </c>
      <c r="AU18" s="18">
        <f t="shared" si="18"/>
        <v>514000</v>
      </c>
    </row>
    <row r="19" spans="1:47" x14ac:dyDescent="0.25">
      <c r="A19" s="32" t="s">
        <v>67</v>
      </c>
      <c r="B19" s="18" t="s">
        <v>13</v>
      </c>
      <c r="C19" s="18">
        <v>12</v>
      </c>
      <c r="D19" s="19">
        <v>0</v>
      </c>
      <c r="E19" s="77">
        <f t="shared" si="7"/>
        <v>0</v>
      </c>
      <c r="F19" s="97">
        <v>0</v>
      </c>
      <c r="G19" s="20"/>
      <c r="H19" s="75">
        <f t="shared" si="0"/>
        <v>0</v>
      </c>
      <c r="I19" s="75">
        <f t="shared" si="24"/>
        <v>0</v>
      </c>
      <c r="J19" s="75">
        <f t="shared" si="19"/>
        <v>0</v>
      </c>
      <c r="K19" s="18">
        <v>512000</v>
      </c>
      <c r="M19" s="62" t="str">
        <f t="shared" si="1"/>
        <v>Students</v>
      </c>
      <c r="N19" s="18" t="str">
        <f t="shared" si="1"/>
        <v xml:space="preserve"> </v>
      </c>
      <c r="O19" s="18">
        <f t="shared" si="1"/>
        <v>12</v>
      </c>
      <c r="P19" s="19">
        <f t="shared" si="1"/>
        <v>0</v>
      </c>
      <c r="Q19" s="77">
        <f t="shared" si="20"/>
        <v>0</v>
      </c>
      <c r="R19" s="98">
        <v>0</v>
      </c>
      <c r="S19" s="20">
        <f t="shared" si="2"/>
        <v>0</v>
      </c>
      <c r="T19" s="75">
        <f t="shared" si="3"/>
        <v>0</v>
      </c>
      <c r="U19" s="75">
        <v>0</v>
      </c>
      <c r="V19" s="75">
        <f t="shared" si="21"/>
        <v>0</v>
      </c>
      <c r="W19" s="18">
        <v>512000</v>
      </c>
      <c r="Y19" s="62" t="str">
        <f t="shared" si="10"/>
        <v>Students</v>
      </c>
      <c r="Z19" s="18" t="str">
        <f t="shared" si="10"/>
        <v xml:space="preserve"> </v>
      </c>
      <c r="AA19" s="18">
        <f t="shared" si="10"/>
        <v>12</v>
      </c>
      <c r="AB19" s="19">
        <f t="shared" si="4"/>
        <v>0</v>
      </c>
      <c r="AC19" s="77">
        <f t="shared" si="22"/>
        <v>0</v>
      </c>
      <c r="AD19" s="98">
        <v>0</v>
      </c>
      <c r="AE19" s="20">
        <f t="shared" si="5"/>
        <v>0</v>
      </c>
      <c r="AF19" s="75">
        <f t="shared" si="6"/>
        <v>0</v>
      </c>
      <c r="AG19" s="75">
        <f t="shared" si="26"/>
        <v>0</v>
      </c>
      <c r="AH19" s="75">
        <f t="shared" si="23"/>
        <v>0</v>
      </c>
      <c r="AI19" s="18">
        <v>512000</v>
      </c>
      <c r="AK19" s="32" t="str">
        <f t="shared" si="13"/>
        <v>Students</v>
      </c>
      <c r="AL19" s="18" t="str">
        <f t="shared" si="14"/>
        <v xml:space="preserve"> </v>
      </c>
      <c r="AM19" s="18"/>
      <c r="AN19" s="19"/>
      <c r="AO19" s="77"/>
      <c r="AP19" s="18"/>
      <c r="AQ19" s="20" t="s">
        <v>13</v>
      </c>
      <c r="AR19" s="75">
        <f t="shared" si="15"/>
        <v>0</v>
      </c>
      <c r="AS19" s="75">
        <f t="shared" si="16"/>
        <v>0</v>
      </c>
      <c r="AT19" s="75">
        <f t="shared" si="17"/>
        <v>0</v>
      </c>
      <c r="AU19" s="18">
        <f t="shared" si="18"/>
        <v>512000</v>
      </c>
    </row>
    <row r="20" spans="1:47" ht="15.75" thickBot="1" x14ac:dyDescent="0.3">
      <c r="A20" s="33" t="s">
        <v>13</v>
      </c>
      <c r="B20" s="7" t="s">
        <v>13</v>
      </c>
      <c r="C20" s="7"/>
      <c r="D20" s="7"/>
      <c r="E20" s="7"/>
      <c r="F20" s="7"/>
      <c r="G20" s="61" t="s">
        <v>9</v>
      </c>
      <c r="H20" s="76">
        <f>SUM(H5:H19)</f>
        <v>0</v>
      </c>
      <c r="I20" s="76">
        <f>SUM(I5:I19)</f>
        <v>0</v>
      </c>
      <c r="J20" s="74">
        <f>SUM(H20:I20)</f>
        <v>0</v>
      </c>
      <c r="K20" s="27"/>
      <c r="M20" s="124" t="s">
        <v>65</v>
      </c>
      <c r="N20" s="125"/>
      <c r="O20" s="125"/>
      <c r="P20" s="125"/>
      <c r="Q20" s="125"/>
      <c r="R20" s="126"/>
      <c r="S20" s="61" t="s">
        <v>9</v>
      </c>
      <c r="T20" s="76">
        <f>SUM(T5:T19)</f>
        <v>0</v>
      </c>
      <c r="U20" s="76">
        <f>SUM(U5:U19)</f>
        <v>0</v>
      </c>
      <c r="V20" s="74">
        <f>SUM(T20:U20)</f>
        <v>0</v>
      </c>
      <c r="W20" s="27"/>
      <c r="Y20" s="124" t="s">
        <v>65</v>
      </c>
      <c r="Z20" s="125"/>
      <c r="AA20" s="125"/>
      <c r="AB20" s="125"/>
      <c r="AC20" s="125"/>
      <c r="AD20" s="126"/>
      <c r="AE20" s="61" t="s">
        <v>9</v>
      </c>
      <c r="AF20" s="76">
        <f>SUM(AF5:AF19)</f>
        <v>0</v>
      </c>
      <c r="AG20" s="76">
        <f>SUM(AG5:AG19)</f>
        <v>0</v>
      </c>
      <c r="AH20" s="74">
        <f>SUM(AF20:AG20)</f>
        <v>0</v>
      </c>
      <c r="AI20" s="27"/>
      <c r="AK20" s="111" t="s">
        <v>13</v>
      </c>
      <c r="AL20" s="112"/>
      <c r="AM20" s="112"/>
      <c r="AN20" s="112"/>
      <c r="AO20" s="112"/>
      <c r="AP20" s="113"/>
      <c r="AQ20" s="61" t="s">
        <v>9</v>
      </c>
      <c r="AR20" s="76">
        <f>SUM(AR5:AR19)</f>
        <v>0</v>
      </c>
      <c r="AS20" s="76">
        <f>SUM(AS5:AS19)</f>
        <v>0</v>
      </c>
      <c r="AT20" s="74">
        <f>SUM(AR20:AS20)</f>
        <v>0</v>
      </c>
      <c r="AU20" s="27"/>
    </row>
    <row r="21" spans="1:47" ht="15.75" thickBot="1" x14ac:dyDescent="0.3">
      <c r="A21" s="108" t="s">
        <v>13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26"/>
      <c r="M21" s="108" t="s">
        <v>22</v>
      </c>
      <c r="N21" s="109"/>
      <c r="O21" s="109"/>
      <c r="P21" s="109"/>
      <c r="Q21" s="109"/>
      <c r="R21" s="109"/>
      <c r="S21" s="109"/>
      <c r="T21" s="109"/>
      <c r="U21" s="109"/>
      <c r="V21" s="109"/>
      <c r="W21" s="26"/>
      <c r="Y21" s="108" t="s">
        <v>22</v>
      </c>
      <c r="Z21" s="109"/>
      <c r="AA21" s="109"/>
      <c r="AB21" s="109"/>
      <c r="AC21" s="109"/>
      <c r="AD21" s="109"/>
      <c r="AE21" s="109"/>
      <c r="AF21" s="109"/>
      <c r="AG21" s="109"/>
      <c r="AH21" s="109"/>
      <c r="AI21" s="26"/>
      <c r="AK21" s="108" t="s">
        <v>22</v>
      </c>
      <c r="AL21" s="109"/>
      <c r="AM21" s="109"/>
      <c r="AN21" s="109"/>
      <c r="AO21" s="109"/>
      <c r="AP21" s="109"/>
      <c r="AQ21" s="109"/>
      <c r="AR21" s="109"/>
      <c r="AS21" s="109"/>
      <c r="AT21" s="109"/>
      <c r="AU21" s="26"/>
    </row>
    <row r="22" spans="1:47" x14ac:dyDescent="0.25">
      <c r="A22" s="119" t="s">
        <v>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M22" s="119" t="s">
        <v>10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1"/>
      <c r="Y22" s="119" t="s">
        <v>10</v>
      </c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K22" s="119" t="s">
        <v>10</v>
      </c>
      <c r="AL22" s="120"/>
      <c r="AM22" s="120"/>
      <c r="AN22" s="120"/>
      <c r="AO22" s="120"/>
      <c r="AP22" s="120"/>
      <c r="AQ22" s="120"/>
      <c r="AR22" s="120"/>
      <c r="AS22" s="120"/>
      <c r="AT22" s="120"/>
      <c r="AU22" s="121"/>
    </row>
    <row r="23" spans="1:47" ht="15.75" thickBot="1" x14ac:dyDescent="0.3">
      <c r="A23" s="34" t="s">
        <v>68</v>
      </c>
      <c r="B23" s="41">
        <v>0</v>
      </c>
      <c r="C23" s="11"/>
      <c r="D23" s="143" t="s">
        <v>68</v>
      </c>
      <c r="E23" s="144"/>
      <c r="F23" s="144"/>
      <c r="G23" s="44">
        <v>0</v>
      </c>
      <c r="H23" s="11"/>
      <c r="I23" s="11"/>
      <c r="J23" s="13"/>
      <c r="K23" s="13"/>
      <c r="M23" s="34" t="str">
        <f>A23</f>
        <v>Consultant Costs</v>
      </c>
      <c r="N23" s="41">
        <v>0</v>
      </c>
      <c r="O23" s="11"/>
      <c r="P23" s="129" t="str">
        <f>D23</f>
        <v>Consultant Costs</v>
      </c>
      <c r="Q23" s="130"/>
      <c r="R23" s="130"/>
      <c r="S23" s="44">
        <v>0</v>
      </c>
      <c r="T23" s="11"/>
      <c r="U23" s="11"/>
      <c r="V23" s="13"/>
      <c r="W23" s="13"/>
      <c r="Y23" s="34" t="str">
        <f>M23</f>
        <v>Consultant Costs</v>
      </c>
      <c r="Z23" s="41">
        <v>0</v>
      </c>
      <c r="AA23" s="11"/>
      <c r="AB23" s="129" t="str">
        <f>P23</f>
        <v>Consultant Costs</v>
      </c>
      <c r="AC23" s="130"/>
      <c r="AD23" s="130"/>
      <c r="AE23" s="44">
        <v>0</v>
      </c>
      <c r="AF23" s="11"/>
      <c r="AG23" s="11"/>
      <c r="AH23" s="13"/>
      <c r="AI23" s="13"/>
      <c r="AK23" s="34" t="s">
        <v>13</v>
      </c>
      <c r="AL23" s="41" t="s">
        <v>13</v>
      </c>
      <c r="AM23" s="11"/>
      <c r="AN23" s="129" t="s">
        <v>13</v>
      </c>
      <c r="AO23" s="130"/>
      <c r="AP23" s="130"/>
      <c r="AQ23" s="44" t="s">
        <v>13</v>
      </c>
      <c r="AR23" s="11"/>
      <c r="AS23" s="11"/>
      <c r="AT23" s="13"/>
      <c r="AU23" s="13"/>
    </row>
    <row r="24" spans="1:47" ht="15.75" thickBot="1" x14ac:dyDescent="0.3">
      <c r="A24" s="34" t="s">
        <v>68</v>
      </c>
      <c r="B24" s="21">
        <v>0</v>
      </c>
      <c r="C24" s="6"/>
      <c r="D24" s="145" t="s">
        <v>68</v>
      </c>
      <c r="E24" s="146"/>
      <c r="F24" s="146"/>
      <c r="G24" s="43">
        <v>0</v>
      </c>
      <c r="H24" s="6"/>
      <c r="I24" s="6"/>
      <c r="J24" s="78">
        <f>B23+B24+G23+G24</f>
        <v>0</v>
      </c>
      <c r="K24" s="10">
        <v>533000</v>
      </c>
      <c r="M24" s="35" t="str">
        <f>A24</f>
        <v>Consultant Costs</v>
      </c>
      <c r="N24" s="21">
        <v>0</v>
      </c>
      <c r="O24" s="6"/>
      <c r="P24" s="131" t="str">
        <f>D24</f>
        <v>Consultant Costs</v>
      </c>
      <c r="Q24" s="132"/>
      <c r="R24" s="132"/>
      <c r="S24" s="43">
        <v>0</v>
      </c>
      <c r="T24" s="6"/>
      <c r="U24" s="6"/>
      <c r="V24" s="68">
        <f>SUM(N23:N24,S23:S24)</f>
        <v>0</v>
      </c>
      <c r="W24" s="10">
        <v>533000</v>
      </c>
      <c r="Y24" s="35" t="str">
        <f>M24</f>
        <v>Consultant Costs</v>
      </c>
      <c r="Z24" s="21">
        <v>0</v>
      </c>
      <c r="AA24" s="6"/>
      <c r="AB24" s="131" t="str">
        <f>P24</f>
        <v>Consultant Costs</v>
      </c>
      <c r="AC24" s="132"/>
      <c r="AD24" s="132"/>
      <c r="AE24" s="43">
        <v>0</v>
      </c>
      <c r="AF24" s="6"/>
      <c r="AG24" s="6"/>
      <c r="AH24" s="68">
        <f>SUM(Z23:Z24,AE23:AE24)</f>
        <v>0</v>
      </c>
      <c r="AI24" s="10">
        <v>533000</v>
      </c>
      <c r="AK24" s="35" t="s">
        <v>13</v>
      </c>
      <c r="AL24" s="21" t="s">
        <v>13</v>
      </c>
      <c r="AM24" s="6"/>
      <c r="AN24" s="145" t="s">
        <v>13</v>
      </c>
      <c r="AO24" s="132"/>
      <c r="AP24" s="132"/>
      <c r="AQ24" s="91" t="s">
        <v>13</v>
      </c>
      <c r="AR24" s="6"/>
      <c r="AS24" s="6"/>
      <c r="AT24" s="68">
        <f>J24+V24+AH24</f>
        <v>0</v>
      </c>
      <c r="AU24" s="10">
        <v>533000</v>
      </c>
    </row>
    <row r="25" spans="1:47" x14ac:dyDescent="0.25">
      <c r="A25" s="133" t="s">
        <v>23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M25" s="133" t="s">
        <v>23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5"/>
      <c r="Y25" s="133" t="s">
        <v>23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5"/>
      <c r="AK25" s="133" t="s">
        <v>23</v>
      </c>
      <c r="AL25" s="134"/>
      <c r="AM25" s="134"/>
      <c r="AN25" s="134"/>
      <c r="AO25" s="134"/>
      <c r="AP25" s="134"/>
      <c r="AQ25" s="134"/>
      <c r="AR25" s="134"/>
      <c r="AS25" s="134"/>
      <c r="AT25" s="134"/>
      <c r="AU25" s="135"/>
    </row>
    <row r="26" spans="1:47" x14ac:dyDescent="0.25">
      <c r="A26" s="32" t="s">
        <v>12</v>
      </c>
      <c r="B26" s="41">
        <v>0</v>
      </c>
      <c r="C26" s="11"/>
      <c r="D26" s="11"/>
      <c r="E26" s="11"/>
      <c r="F26" s="11"/>
      <c r="G26" s="11"/>
      <c r="H26" s="11"/>
      <c r="I26" s="11"/>
      <c r="J26" s="13"/>
      <c r="K26" s="13"/>
      <c r="M26" s="34" t="str">
        <f>A26</f>
        <v>Equipment Detail</v>
      </c>
      <c r="N26" s="41">
        <v>0</v>
      </c>
      <c r="O26" s="11"/>
      <c r="P26" s="11"/>
      <c r="Q26" s="11"/>
      <c r="R26" s="11"/>
      <c r="S26" s="11"/>
      <c r="T26" s="11"/>
      <c r="U26" s="11"/>
      <c r="V26" s="13"/>
      <c r="W26" s="13"/>
      <c r="Y26" s="34" t="str">
        <f>M26</f>
        <v>Equipment Detail</v>
      </c>
      <c r="Z26" s="41">
        <v>0</v>
      </c>
      <c r="AA26" s="11"/>
      <c r="AB26" s="11"/>
      <c r="AC26" s="11"/>
      <c r="AD26" s="11"/>
      <c r="AE26" s="11"/>
      <c r="AF26" s="11"/>
      <c r="AG26" s="11"/>
      <c r="AH26" s="13"/>
      <c r="AI26" s="13"/>
      <c r="AK26" s="34" t="s">
        <v>13</v>
      </c>
      <c r="AL26" s="41" t="s">
        <v>13</v>
      </c>
      <c r="AM26" s="11"/>
      <c r="AN26" s="11"/>
      <c r="AO26" s="11"/>
      <c r="AP26" s="11"/>
      <c r="AQ26" s="11"/>
      <c r="AR26" s="11"/>
      <c r="AS26" s="11"/>
      <c r="AT26" s="13"/>
      <c r="AU26" s="13"/>
    </row>
    <row r="27" spans="1:47" ht="15.75" thickBot="1" x14ac:dyDescent="0.3">
      <c r="A27" s="32" t="s">
        <v>12</v>
      </c>
      <c r="B27" s="20">
        <v>0</v>
      </c>
      <c r="C27" s="11"/>
      <c r="D27" s="11"/>
      <c r="E27" s="11"/>
      <c r="F27" s="11"/>
      <c r="G27" s="11"/>
      <c r="H27" s="11"/>
      <c r="I27" s="11"/>
      <c r="J27" s="13"/>
      <c r="K27" s="13"/>
      <c r="M27" s="32" t="str">
        <f>A27</f>
        <v>Equipment Detail</v>
      </c>
      <c r="N27" s="20">
        <v>0</v>
      </c>
      <c r="O27" s="11"/>
      <c r="P27" s="11"/>
      <c r="Q27" s="11"/>
      <c r="R27" s="11"/>
      <c r="S27" s="11"/>
      <c r="T27" s="11"/>
      <c r="U27" s="11"/>
      <c r="V27" s="13"/>
      <c r="W27" s="13"/>
      <c r="Y27" s="32" t="str">
        <f>M27</f>
        <v>Equipment Detail</v>
      </c>
      <c r="Z27" s="20">
        <v>0</v>
      </c>
      <c r="AA27" s="11"/>
      <c r="AB27" s="11"/>
      <c r="AC27" s="11"/>
      <c r="AD27" s="11"/>
      <c r="AE27" s="11"/>
      <c r="AF27" s="11"/>
      <c r="AG27" s="11"/>
      <c r="AH27" s="13"/>
      <c r="AI27" s="13"/>
      <c r="AK27" s="32" t="s">
        <v>13</v>
      </c>
      <c r="AL27" s="20" t="s">
        <v>13</v>
      </c>
      <c r="AM27" s="11"/>
      <c r="AN27" s="11"/>
      <c r="AO27" s="11"/>
      <c r="AP27" s="11"/>
      <c r="AQ27" s="11"/>
      <c r="AR27" s="11"/>
      <c r="AS27" s="11"/>
      <c r="AT27" s="13"/>
      <c r="AU27" s="13"/>
    </row>
    <row r="28" spans="1:47" ht="15.75" thickBot="1" x14ac:dyDescent="0.3">
      <c r="A28" s="36" t="s">
        <v>12</v>
      </c>
      <c r="B28" s="28">
        <v>0</v>
      </c>
      <c r="C28" s="11"/>
      <c r="D28" s="11"/>
      <c r="E28" s="11"/>
      <c r="F28" s="11"/>
      <c r="G28" s="11"/>
      <c r="H28" s="11"/>
      <c r="I28" s="11"/>
      <c r="J28" s="79">
        <f>B26+B27+B28</f>
        <v>0</v>
      </c>
      <c r="K28" s="9">
        <v>536000</v>
      </c>
      <c r="M28" s="36" t="str">
        <f>A28</f>
        <v>Equipment Detail</v>
      </c>
      <c r="N28" s="28">
        <v>0</v>
      </c>
      <c r="O28" s="11"/>
      <c r="P28" s="11"/>
      <c r="Q28" s="11"/>
      <c r="R28" s="11"/>
      <c r="S28" s="11"/>
      <c r="T28" s="11"/>
      <c r="U28" s="11"/>
      <c r="V28" s="69">
        <f>N26+N27+N28</f>
        <v>0</v>
      </c>
      <c r="W28" s="9">
        <v>536000</v>
      </c>
      <c r="Y28" s="36" t="str">
        <f>M28</f>
        <v>Equipment Detail</v>
      </c>
      <c r="Z28" s="28">
        <v>0</v>
      </c>
      <c r="AA28" s="11"/>
      <c r="AB28" s="11"/>
      <c r="AC28" s="11"/>
      <c r="AD28" s="11"/>
      <c r="AE28" s="11"/>
      <c r="AF28" s="11"/>
      <c r="AG28" s="11"/>
      <c r="AH28" s="69">
        <f>Z26+Z27+Z28</f>
        <v>0</v>
      </c>
      <c r="AI28" s="9">
        <v>536000</v>
      </c>
      <c r="AK28" s="36" t="s">
        <v>13</v>
      </c>
      <c r="AL28" s="28" t="s">
        <v>13</v>
      </c>
      <c r="AM28" s="11"/>
      <c r="AN28" s="11"/>
      <c r="AO28" s="11"/>
      <c r="AP28" s="11"/>
      <c r="AQ28" s="11"/>
      <c r="AR28" s="11"/>
      <c r="AS28" s="11"/>
      <c r="AT28" s="69">
        <f>J28+V28+AH28</f>
        <v>0</v>
      </c>
      <c r="AU28" s="9">
        <v>536000</v>
      </c>
    </row>
    <row r="29" spans="1:47" x14ac:dyDescent="0.25">
      <c r="A29" s="119" t="s">
        <v>14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1"/>
      <c r="M29" s="119" t="s">
        <v>14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Y29" s="119" t="s">
        <v>14</v>
      </c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K29" s="119" t="s">
        <v>14</v>
      </c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</row>
    <row r="30" spans="1:47" x14ac:dyDescent="0.25">
      <c r="A30" s="34" t="s">
        <v>15</v>
      </c>
      <c r="B30" s="41">
        <v>0</v>
      </c>
      <c r="C30" s="11"/>
      <c r="D30" s="103" t="s">
        <v>15</v>
      </c>
      <c r="E30" s="103"/>
      <c r="F30" s="103"/>
      <c r="G30" s="42">
        <v>0</v>
      </c>
      <c r="H30" s="11"/>
      <c r="I30" s="11"/>
      <c r="J30" s="13"/>
      <c r="K30" s="9"/>
      <c r="M30" s="34" t="str">
        <f>A30</f>
        <v>Supply Detail</v>
      </c>
      <c r="N30" s="41">
        <v>0</v>
      </c>
      <c r="O30" s="11"/>
      <c r="P30" s="103" t="str">
        <f>D30</f>
        <v>Supply Detail</v>
      </c>
      <c r="Q30" s="103"/>
      <c r="R30" s="103"/>
      <c r="S30" s="42">
        <v>0</v>
      </c>
      <c r="T30" s="11"/>
      <c r="U30" s="11"/>
      <c r="V30" s="13"/>
      <c r="W30" s="9"/>
      <c r="Y30" s="34" t="str">
        <f>M30</f>
        <v>Supply Detail</v>
      </c>
      <c r="Z30" s="41">
        <v>0</v>
      </c>
      <c r="AA30" s="11"/>
      <c r="AB30" s="103" t="str">
        <f>P30</f>
        <v>Supply Detail</v>
      </c>
      <c r="AC30" s="103"/>
      <c r="AD30" s="103"/>
      <c r="AE30" s="42">
        <v>0</v>
      </c>
      <c r="AF30" s="11"/>
      <c r="AG30" s="11"/>
      <c r="AH30" s="13"/>
      <c r="AI30" s="9"/>
      <c r="AK30" s="34" t="s">
        <v>13</v>
      </c>
      <c r="AL30" s="41" t="s">
        <v>13</v>
      </c>
      <c r="AM30" s="11"/>
      <c r="AN30" s="103" t="s">
        <v>13</v>
      </c>
      <c r="AO30" s="103"/>
      <c r="AP30" s="103"/>
      <c r="AQ30" s="42" t="s">
        <v>13</v>
      </c>
      <c r="AR30" s="11"/>
      <c r="AS30" s="11"/>
      <c r="AT30" s="13"/>
      <c r="AU30" s="9"/>
    </row>
    <row r="31" spans="1:47" x14ac:dyDescent="0.25">
      <c r="A31" s="32" t="s">
        <v>15</v>
      </c>
      <c r="B31" s="20">
        <v>0</v>
      </c>
      <c r="C31" s="11"/>
      <c r="D31" s="104" t="s">
        <v>15</v>
      </c>
      <c r="E31" s="104"/>
      <c r="F31" s="104"/>
      <c r="G31" s="22">
        <v>0</v>
      </c>
      <c r="H31" s="11"/>
      <c r="I31" s="11"/>
      <c r="J31" s="13"/>
      <c r="K31" s="9"/>
      <c r="M31" s="32" t="str">
        <f>A31</f>
        <v>Supply Detail</v>
      </c>
      <c r="N31" s="20">
        <v>0</v>
      </c>
      <c r="O31" s="11"/>
      <c r="P31" s="104" t="str">
        <f>D31</f>
        <v>Supply Detail</v>
      </c>
      <c r="Q31" s="104"/>
      <c r="R31" s="104"/>
      <c r="S31" s="22">
        <v>0</v>
      </c>
      <c r="T31" s="11"/>
      <c r="U31" s="11"/>
      <c r="V31" s="13"/>
      <c r="W31" s="9"/>
      <c r="Y31" s="32" t="str">
        <f>M31</f>
        <v>Supply Detail</v>
      </c>
      <c r="Z31" s="20">
        <v>0</v>
      </c>
      <c r="AA31" s="11"/>
      <c r="AB31" s="104" t="str">
        <f>P31</f>
        <v>Supply Detail</v>
      </c>
      <c r="AC31" s="104"/>
      <c r="AD31" s="104"/>
      <c r="AE31" s="22">
        <v>0</v>
      </c>
      <c r="AF31" s="11"/>
      <c r="AG31" s="11"/>
      <c r="AH31" s="13"/>
      <c r="AI31" s="9"/>
      <c r="AK31" s="32" t="s">
        <v>13</v>
      </c>
      <c r="AL31" s="20" t="s">
        <v>13</v>
      </c>
      <c r="AM31" s="11"/>
      <c r="AN31" s="104" t="s">
        <v>13</v>
      </c>
      <c r="AO31" s="104"/>
      <c r="AP31" s="104"/>
      <c r="AQ31" s="22" t="s">
        <v>13</v>
      </c>
      <c r="AR31" s="11"/>
      <c r="AS31" s="11"/>
      <c r="AT31" s="13"/>
      <c r="AU31" s="9"/>
    </row>
    <row r="32" spans="1:47" x14ac:dyDescent="0.25">
      <c r="A32" s="32" t="s">
        <v>15</v>
      </c>
      <c r="B32" s="20">
        <v>0</v>
      </c>
      <c r="C32" s="11"/>
      <c r="D32" s="104" t="s">
        <v>15</v>
      </c>
      <c r="E32" s="104"/>
      <c r="F32" s="104"/>
      <c r="G32" s="22">
        <v>0</v>
      </c>
      <c r="H32" s="11"/>
      <c r="I32" s="11"/>
      <c r="J32" s="13"/>
      <c r="K32" s="9"/>
      <c r="M32" s="32" t="str">
        <f>A32</f>
        <v>Supply Detail</v>
      </c>
      <c r="N32" s="20">
        <v>0</v>
      </c>
      <c r="O32" s="11"/>
      <c r="P32" s="104" t="str">
        <f>D32</f>
        <v>Supply Detail</v>
      </c>
      <c r="Q32" s="104"/>
      <c r="R32" s="104"/>
      <c r="S32" s="22">
        <v>0</v>
      </c>
      <c r="T32" s="11"/>
      <c r="U32" s="11"/>
      <c r="V32" s="13"/>
      <c r="W32" s="9"/>
      <c r="Y32" s="32" t="str">
        <f>M32</f>
        <v>Supply Detail</v>
      </c>
      <c r="Z32" s="20">
        <v>0</v>
      </c>
      <c r="AA32" s="11"/>
      <c r="AB32" s="104" t="str">
        <f>P32</f>
        <v>Supply Detail</v>
      </c>
      <c r="AC32" s="104"/>
      <c r="AD32" s="104"/>
      <c r="AE32" s="22">
        <v>0</v>
      </c>
      <c r="AF32" s="11"/>
      <c r="AG32" s="11"/>
      <c r="AH32" s="13"/>
      <c r="AI32" s="9"/>
      <c r="AK32" s="32" t="s">
        <v>13</v>
      </c>
      <c r="AL32" s="20" t="s">
        <v>13</v>
      </c>
      <c r="AM32" s="11"/>
      <c r="AN32" s="104" t="s">
        <v>13</v>
      </c>
      <c r="AO32" s="104"/>
      <c r="AP32" s="104"/>
      <c r="AQ32" s="22" t="s">
        <v>13</v>
      </c>
      <c r="AR32" s="11"/>
      <c r="AS32" s="11"/>
      <c r="AT32" s="13"/>
      <c r="AU32" s="9"/>
    </row>
    <row r="33" spans="1:47" ht="15.75" thickBot="1" x14ac:dyDescent="0.3">
      <c r="A33" s="32" t="s">
        <v>15</v>
      </c>
      <c r="B33" s="20">
        <v>0</v>
      </c>
      <c r="C33" s="11"/>
      <c r="D33" s="104" t="s">
        <v>15</v>
      </c>
      <c r="E33" s="104"/>
      <c r="F33" s="104"/>
      <c r="G33" s="22">
        <v>0</v>
      </c>
      <c r="H33" s="11"/>
      <c r="I33" s="11"/>
      <c r="J33" s="13"/>
      <c r="K33" s="9"/>
      <c r="M33" s="32" t="str">
        <f>A33</f>
        <v>Supply Detail</v>
      </c>
      <c r="N33" s="20">
        <v>0</v>
      </c>
      <c r="O33" s="11"/>
      <c r="P33" s="104" t="str">
        <f>D33</f>
        <v>Supply Detail</v>
      </c>
      <c r="Q33" s="104"/>
      <c r="R33" s="104"/>
      <c r="S33" s="22">
        <v>0</v>
      </c>
      <c r="T33" s="11"/>
      <c r="U33" s="11"/>
      <c r="V33" s="13"/>
      <c r="W33" s="9"/>
      <c r="Y33" s="32" t="str">
        <f>M33</f>
        <v>Supply Detail</v>
      </c>
      <c r="Z33" s="20">
        <v>0</v>
      </c>
      <c r="AA33" s="11"/>
      <c r="AB33" s="104" t="str">
        <f>P33</f>
        <v>Supply Detail</v>
      </c>
      <c r="AC33" s="104"/>
      <c r="AD33" s="104"/>
      <c r="AE33" s="22">
        <v>0</v>
      </c>
      <c r="AF33" s="11"/>
      <c r="AG33" s="11"/>
      <c r="AH33" s="13"/>
      <c r="AI33" s="9"/>
      <c r="AK33" s="32" t="s">
        <v>13</v>
      </c>
      <c r="AL33" s="20" t="s">
        <v>13</v>
      </c>
      <c r="AM33" s="11"/>
      <c r="AN33" s="104" t="s">
        <v>13</v>
      </c>
      <c r="AO33" s="104"/>
      <c r="AP33" s="104"/>
      <c r="AQ33" s="22" t="s">
        <v>13</v>
      </c>
      <c r="AR33" s="11"/>
      <c r="AS33" s="11"/>
      <c r="AT33" s="13"/>
      <c r="AU33" s="9"/>
    </row>
    <row r="34" spans="1:47" ht="15.75" thickBot="1" x14ac:dyDescent="0.3">
      <c r="A34" s="36" t="s">
        <v>15</v>
      </c>
      <c r="B34" s="28">
        <v>0</v>
      </c>
      <c r="C34" s="11"/>
      <c r="D34" s="122" t="s">
        <v>15</v>
      </c>
      <c r="E34" s="122"/>
      <c r="F34" s="122"/>
      <c r="G34" s="40">
        <v>0</v>
      </c>
      <c r="H34" s="11"/>
      <c r="I34" s="11"/>
      <c r="J34" s="79">
        <f>SUM(B30:B34,G30:G34)</f>
        <v>0</v>
      </c>
      <c r="K34" s="9">
        <v>531000</v>
      </c>
      <c r="M34" s="36" t="str">
        <f>A34</f>
        <v>Supply Detail</v>
      </c>
      <c r="N34" s="28">
        <v>0</v>
      </c>
      <c r="O34" s="11"/>
      <c r="P34" s="122" t="str">
        <f>D34</f>
        <v>Supply Detail</v>
      </c>
      <c r="Q34" s="122"/>
      <c r="R34" s="122"/>
      <c r="S34" s="40">
        <v>0</v>
      </c>
      <c r="T34" s="11"/>
      <c r="U34" s="11"/>
      <c r="V34" s="69">
        <f>SUM(N30:N34,S30:S34)</f>
        <v>0</v>
      </c>
      <c r="W34" s="9">
        <v>531000</v>
      </c>
      <c r="Y34" s="36" t="str">
        <f>M34</f>
        <v>Supply Detail</v>
      </c>
      <c r="Z34" s="28">
        <v>0</v>
      </c>
      <c r="AA34" s="11"/>
      <c r="AB34" s="122" t="str">
        <f>P34</f>
        <v>Supply Detail</v>
      </c>
      <c r="AC34" s="122"/>
      <c r="AD34" s="122"/>
      <c r="AE34" s="40">
        <v>0</v>
      </c>
      <c r="AF34" s="11"/>
      <c r="AG34" s="11"/>
      <c r="AH34" s="69">
        <f>SUM(Z30:Z34,AE30:AE34)</f>
        <v>0</v>
      </c>
      <c r="AI34" s="9">
        <v>531000</v>
      </c>
      <c r="AK34" s="36" t="s">
        <v>13</v>
      </c>
      <c r="AL34" s="28" t="s">
        <v>13</v>
      </c>
      <c r="AM34" s="11"/>
      <c r="AN34" s="122" t="s">
        <v>13</v>
      </c>
      <c r="AO34" s="122"/>
      <c r="AP34" s="122"/>
      <c r="AQ34" s="40" t="s">
        <v>13</v>
      </c>
      <c r="AR34" s="11"/>
      <c r="AS34" s="11"/>
      <c r="AT34" s="69">
        <f>J34+V34+AH34</f>
        <v>0</v>
      </c>
      <c r="AU34" s="9">
        <v>531000</v>
      </c>
    </row>
    <row r="35" spans="1:47" x14ac:dyDescent="0.25">
      <c r="A35" s="119" t="s">
        <v>17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  <c r="M35" s="119" t="s">
        <v>17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1"/>
      <c r="Y35" s="119" t="s">
        <v>17</v>
      </c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K35" s="119" t="s">
        <v>17</v>
      </c>
      <c r="AL35" s="120"/>
      <c r="AM35" s="120"/>
      <c r="AN35" s="120"/>
      <c r="AO35" s="120"/>
      <c r="AP35" s="120"/>
      <c r="AQ35" s="120"/>
      <c r="AR35" s="120"/>
      <c r="AS35" s="120"/>
      <c r="AT35" s="120"/>
      <c r="AU35" s="121"/>
    </row>
    <row r="36" spans="1:47" ht="15.75" thickBot="1" x14ac:dyDescent="0.3">
      <c r="A36" s="34" t="s">
        <v>18</v>
      </c>
      <c r="B36" s="41">
        <v>0</v>
      </c>
      <c r="C36" s="11"/>
      <c r="D36" s="123" t="s">
        <v>18</v>
      </c>
      <c r="E36" s="123"/>
      <c r="F36" s="123"/>
      <c r="G36" s="22">
        <v>0</v>
      </c>
      <c r="H36" s="37"/>
      <c r="I36" s="11"/>
      <c r="J36" s="13"/>
      <c r="K36" s="9"/>
      <c r="M36" s="34" t="str">
        <f>A36</f>
        <v>Travel Detail</v>
      </c>
      <c r="N36" s="41">
        <v>0</v>
      </c>
      <c r="O36" s="11"/>
      <c r="P36" s="104" t="str">
        <f>D36</f>
        <v>Travel Detail</v>
      </c>
      <c r="Q36" s="104"/>
      <c r="R36" s="104"/>
      <c r="S36" s="22">
        <v>0</v>
      </c>
      <c r="T36" s="11"/>
      <c r="U36" s="11"/>
      <c r="V36" s="13"/>
      <c r="W36" s="9"/>
      <c r="Y36" s="34" t="str">
        <f>M36</f>
        <v>Travel Detail</v>
      </c>
      <c r="Z36" s="41">
        <v>0</v>
      </c>
      <c r="AA36" s="11"/>
      <c r="AB36" s="104" t="str">
        <f>P36</f>
        <v>Travel Detail</v>
      </c>
      <c r="AC36" s="104"/>
      <c r="AD36" s="104"/>
      <c r="AE36" s="22">
        <v>0</v>
      </c>
      <c r="AF36" s="11"/>
      <c r="AG36" s="11"/>
      <c r="AH36" s="13"/>
      <c r="AI36" s="9"/>
      <c r="AK36" s="34" t="s">
        <v>13</v>
      </c>
      <c r="AL36" s="41" t="s">
        <v>13</v>
      </c>
      <c r="AM36" s="11"/>
      <c r="AN36" s="104" t="s">
        <v>13</v>
      </c>
      <c r="AO36" s="104"/>
      <c r="AP36" s="104"/>
      <c r="AQ36" s="22" t="s">
        <v>13</v>
      </c>
      <c r="AR36" s="11"/>
      <c r="AS36" s="11"/>
      <c r="AT36" s="13"/>
      <c r="AU36" s="9"/>
    </row>
    <row r="37" spans="1:47" ht="15.75" thickBot="1" x14ac:dyDescent="0.3">
      <c r="A37" s="36" t="s">
        <v>18</v>
      </c>
      <c r="B37" s="28">
        <v>0</v>
      </c>
      <c r="C37" s="11"/>
      <c r="D37" s="123" t="s">
        <v>18</v>
      </c>
      <c r="E37" s="123"/>
      <c r="F37" s="123"/>
      <c r="G37" s="23">
        <v>0</v>
      </c>
      <c r="H37" s="11"/>
      <c r="I37" s="11"/>
      <c r="J37" s="79">
        <f>SUM(B36:B37,G36:G37)</f>
        <v>0</v>
      </c>
      <c r="K37" s="9">
        <v>534000</v>
      </c>
      <c r="M37" s="36" t="str">
        <f>A37</f>
        <v>Travel Detail</v>
      </c>
      <c r="N37" s="28">
        <v>0</v>
      </c>
      <c r="O37" s="11"/>
      <c r="P37" s="123" t="str">
        <f>D37</f>
        <v>Travel Detail</v>
      </c>
      <c r="Q37" s="123"/>
      <c r="R37" s="123"/>
      <c r="S37" s="23">
        <v>0</v>
      </c>
      <c r="T37" s="11"/>
      <c r="U37" s="11"/>
      <c r="V37" s="69">
        <f>SUM(N36:N37,S36:S37)</f>
        <v>0</v>
      </c>
      <c r="W37" s="9">
        <v>534000</v>
      </c>
      <c r="Y37" s="36" t="str">
        <f>M37</f>
        <v>Travel Detail</v>
      </c>
      <c r="Z37" s="28">
        <v>0</v>
      </c>
      <c r="AA37" s="11"/>
      <c r="AB37" s="123" t="str">
        <f>P37</f>
        <v>Travel Detail</v>
      </c>
      <c r="AC37" s="123"/>
      <c r="AD37" s="123"/>
      <c r="AE37" s="23">
        <v>0</v>
      </c>
      <c r="AF37" s="11"/>
      <c r="AG37" s="11"/>
      <c r="AH37" s="69">
        <f>SUM(Z36:Z37,AE36:AE37)</f>
        <v>0</v>
      </c>
      <c r="AI37" s="9">
        <v>534000</v>
      </c>
      <c r="AK37" s="36" t="s">
        <v>13</v>
      </c>
      <c r="AL37" s="28" t="s">
        <v>13</v>
      </c>
      <c r="AM37" s="11"/>
      <c r="AN37" s="123" t="s">
        <v>13</v>
      </c>
      <c r="AO37" s="123"/>
      <c r="AP37" s="123"/>
      <c r="AQ37" s="23" t="s">
        <v>13</v>
      </c>
      <c r="AR37" s="11"/>
      <c r="AS37" s="11"/>
      <c r="AT37" s="69">
        <f>J37+V37+AH37</f>
        <v>0</v>
      </c>
      <c r="AU37" s="9">
        <v>534000</v>
      </c>
    </row>
    <row r="38" spans="1:47" x14ac:dyDescent="0.25">
      <c r="A38" s="119" t="s">
        <v>19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1"/>
      <c r="M38" s="119" t="s">
        <v>19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Y38" s="119" t="s">
        <v>19</v>
      </c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K38" s="119" t="s">
        <v>19</v>
      </c>
      <c r="AL38" s="120"/>
      <c r="AM38" s="120"/>
      <c r="AN38" s="120"/>
      <c r="AO38" s="120"/>
      <c r="AP38" s="120"/>
      <c r="AQ38" s="120"/>
      <c r="AR38" s="120"/>
      <c r="AS38" s="120"/>
      <c r="AT38" s="120"/>
      <c r="AU38" s="121"/>
    </row>
    <row r="39" spans="1:47" ht="15.75" thickBot="1" x14ac:dyDescent="0.3">
      <c r="A39" s="34" t="s">
        <v>20</v>
      </c>
      <c r="B39" s="41">
        <v>0</v>
      </c>
      <c r="C39" s="11"/>
      <c r="D39" s="104" t="s">
        <v>37</v>
      </c>
      <c r="E39" s="104"/>
      <c r="F39" s="104"/>
      <c r="G39" s="22">
        <v>0</v>
      </c>
      <c r="H39" s="11"/>
      <c r="I39" s="11"/>
      <c r="J39" s="13"/>
      <c r="K39" s="9"/>
      <c r="M39" s="34" t="str">
        <f>A39</f>
        <v>Inpatient</v>
      </c>
      <c r="N39" s="41">
        <v>0</v>
      </c>
      <c r="O39" s="11"/>
      <c r="P39" s="104" t="str">
        <f>D39</f>
        <v>Patient Care - Other</v>
      </c>
      <c r="Q39" s="104"/>
      <c r="R39" s="104"/>
      <c r="S39" s="22">
        <v>0</v>
      </c>
      <c r="T39" s="11"/>
      <c r="U39" s="11"/>
      <c r="V39" s="13"/>
      <c r="W39" s="9"/>
      <c r="Y39" s="34" t="str">
        <f>M39</f>
        <v>Inpatient</v>
      </c>
      <c r="Z39" s="41">
        <v>0</v>
      </c>
      <c r="AA39" s="11"/>
      <c r="AB39" s="104" t="str">
        <f>P39</f>
        <v>Patient Care - Other</v>
      </c>
      <c r="AC39" s="104"/>
      <c r="AD39" s="104"/>
      <c r="AE39" s="22">
        <v>0</v>
      </c>
      <c r="AF39" s="11"/>
      <c r="AG39" s="11"/>
      <c r="AH39" s="13"/>
      <c r="AI39" s="9"/>
      <c r="AK39" s="34" t="s">
        <v>13</v>
      </c>
      <c r="AL39" s="41" t="s">
        <v>13</v>
      </c>
      <c r="AM39" s="11"/>
      <c r="AN39" s="104" t="s">
        <v>13</v>
      </c>
      <c r="AO39" s="104"/>
      <c r="AP39" s="104"/>
      <c r="AQ39" s="22" t="s">
        <v>13</v>
      </c>
      <c r="AR39" s="11"/>
      <c r="AS39" s="11"/>
      <c r="AT39" s="13"/>
      <c r="AU39" s="9"/>
    </row>
    <row r="40" spans="1:47" ht="15.75" thickBot="1" x14ac:dyDescent="0.3">
      <c r="A40" s="36" t="s">
        <v>21</v>
      </c>
      <c r="B40" s="28">
        <v>0</v>
      </c>
      <c r="C40" s="11"/>
      <c r="D40" s="118" t="s">
        <v>37</v>
      </c>
      <c r="E40" s="118"/>
      <c r="F40" s="118"/>
      <c r="G40" s="45">
        <v>0</v>
      </c>
      <c r="H40" s="11"/>
      <c r="I40" s="11"/>
      <c r="J40" s="78">
        <f>SUM(B39:B40,G39:G40)</f>
        <v>0</v>
      </c>
      <c r="K40" s="10">
        <v>533000</v>
      </c>
      <c r="M40" s="36" t="str">
        <f>A40</f>
        <v>Outpatient</v>
      </c>
      <c r="N40" s="28">
        <v>0</v>
      </c>
      <c r="O40" s="11"/>
      <c r="P40" s="118" t="str">
        <f>D40</f>
        <v>Patient Care - Other</v>
      </c>
      <c r="Q40" s="118"/>
      <c r="R40" s="118"/>
      <c r="S40" s="45">
        <v>0</v>
      </c>
      <c r="T40" s="11"/>
      <c r="U40" s="11"/>
      <c r="V40" s="68">
        <f>SUM(N39:N40,S39:S40)</f>
        <v>0</v>
      </c>
      <c r="W40" s="10">
        <v>533000</v>
      </c>
      <c r="Y40" s="36" t="str">
        <f>M40</f>
        <v>Outpatient</v>
      </c>
      <c r="Z40" s="28">
        <v>0</v>
      </c>
      <c r="AA40" s="11"/>
      <c r="AB40" s="118" t="str">
        <f>P40</f>
        <v>Patient Care - Other</v>
      </c>
      <c r="AC40" s="118"/>
      <c r="AD40" s="118"/>
      <c r="AE40" s="45">
        <v>0</v>
      </c>
      <c r="AF40" s="11"/>
      <c r="AG40" s="11"/>
      <c r="AH40" s="68">
        <f>SUM(Z39:Z40,AE39:AE40)</f>
        <v>0</v>
      </c>
      <c r="AI40" s="10">
        <v>533000</v>
      </c>
      <c r="AK40" s="36" t="s">
        <v>13</v>
      </c>
      <c r="AL40" s="28" t="s">
        <v>13</v>
      </c>
      <c r="AM40" s="11"/>
      <c r="AN40" s="118" t="s">
        <v>13</v>
      </c>
      <c r="AO40" s="118"/>
      <c r="AP40" s="118"/>
      <c r="AQ40" s="45" t="s">
        <v>13</v>
      </c>
      <c r="AR40" s="11"/>
      <c r="AS40" s="11"/>
      <c r="AT40" s="68">
        <f>J40+V40+AH40</f>
        <v>0</v>
      </c>
      <c r="AU40" s="10">
        <v>533000</v>
      </c>
    </row>
    <row r="41" spans="1:47" x14ac:dyDescent="0.25">
      <c r="A41" s="147" t="s">
        <v>24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M41" s="147" t="s">
        <v>24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9"/>
      <c r="Y41" s="147" t="s">
        <v>24</v>
      </c>
      <c r="Z41" s="148"/>
      <c r="AA41" s="148"/>
      <c r="AB41" s="148"/>
      <c r="AC41" s="148"/>
      <c r="AD41" s="148"/>
      <c r="AE41" s="148"/>
      <c r="AF41" s="148"/>
      <c r="AG41" s="148"/>
      <c r="AH41" s="148"/>
      <c r="AI41" s="149"/>
      <c r="AK41" s="147" t="s">
        <v>24</v>
      </c>
      <c r="AL41" s="148"/>
      <c r="AM41" s="148"/>
      <c r="AN41" s="148"/>
      <c r="AO41" s="148"/>
      <c r="AP41" s="148"/>
      <c r="AQ41" s="148"/>
      <c r="AR41" s="148"/>
      <c r="AS41" s="148"/>
      <c r="AT41" s="148"/>
      <c r="AU41" s="149"/>
    </row>
    <row r="42" spans="1:47" ht="15.75" thickBot="1" x14ac:dyDescent="0.3">
      <c r="A42" s="34" t="s">
        <v>25</v>
      </c>
      <c r="B42" s="41">
        <v>0</v>
      </c>
      <c r="C42" s="11"/>
      <c r="D42" s="11"/>
      <c r="E42" s="11"/>
      <c r="F42" s="11"/>
      <c r="G42" s="11"/>
      <c r="H42" s="11"/>
      <c r="I42" s="11"/>
      <c r="J42" s="13"/>
      <c r="K42" s="9"/>
      <c r="M42" s="34" t="str">
        <f>A42</f>
        <v>Detail</v>
      </c>
      <c r="N42" s="41">
        <v>0</v>
      </c>
      <c r="O42" s="11"/>
      <c r="P42" s="11"/>
      <c r="Q42" s="11"/>
      <c r="R42" s="11"/>
      <c r="S42" s="11"/>
      <c r="T42" s="11"/>
      <c r="U42" s="11"/>
      <c r="V42" s="13"/>
      <c r="W42" s="9"/>
      <c r="Y42" s="34" t="str">
        <f>M42</f>
        <v>Detail</v>
      </c>
      <c r="Z42" s="41">
        <v>0</v>
      </c>
      <c r="AA42" s="11"/>
      <c r="AB42" s="11"/>
      <c r="AC42" s="11"/>
      <c r="AD42" s="11"/>
      <c r="AE42" s="11"/>
      <c r="AF42" s="11"/>
      <c r="AG42" s="11"/>
      <c r="AH42" s="13"/>
      <c r="AI42" s="9"/>
      <c r="AK42" s="34" t="s">
        <v>13</v>
      </c>
      <c r="AL42" s="41" t="s">
        <v>13</v>
      </c>
      <c r="AM42" s="11"/>
      <c r="AN42" s="11"/>
      <c r="AO42" s="11"/>
      <c r="AP42" s="11"/>
      <c r="AQ42" s="11"/>
      <c r="AR42" s="11"/>
      <c r="AS42" s="11"/>
      <c r="AT42" s="13"/>
      <c r="AU42" s="9"/>
    </row>
    <row r="43" spans="1:47" ht="15.75" thickBot="1" x14ac:dyDescent="0.3">
      <c r="A43" s="36" t="s">
        <v>25</v>
      </c>
      <c r="B43" s="28">
        <v>0</v>
      </c>
      <c r="C43" s="11"/>
      <c r="D43" s="11"/>
      <c r="E43" s="11"/>
      <c r="F43" s="11"/>
      <c r="G43" s="11"/>
      <c r="H43" s="11"/>
      <c r="I43" s="11"/>
      <c r="J43" s="79">
        <f>SUM(B42:B43)</f>
        <v>0</v>
      </c>
      <c r="K43" s="9">
        <v>536000</v>
      </c>
      <c r="M43" s="36" t="str">
        <f>A43</f>
        <v>Detail</v>
      </c>
      <c r="N43" s="28">
        <v>0</v>
      </c>
      <c r="O43" s="11"/>
      <c r="P43" s="11"/>
      <c r="Q43" s="11"/>
      <c r="R43" s="11"/>
      <c r="S43" s="11"/>
      <c r="T43" s="11"/>
      <c r="U43" s="11"/>
      <c r="V43" s="69">
        <f>SUM(N42:N43)</f>
        <v>0</v>
      </c>
      <c r="W43" s="9">
        <v>536000</v>
      </c>
      <c r="Y43" s="36" t="str">
        <f>M43</f>
        <v>Detail</v>
      </c>
      <c r="Z43" s="28">
        <v>0</v>
      </c>
      <c r="AA43" s="11"/>
      <c r="AB43" s="11"/>
      <c r="AC43" s="11"/>
      <c r="AD43" s="11"/>
      <c r="AE43" s="11"/>
      <c r="AF43" s="11"/>
      <c r="AG43" s="11"/>
      <c r="AH43" s="69">
        <f>SUM(Z42:Z43)</f>
        <v>0</v>
      </c>
      <c r="AI43" s="9">
        <v>536000</v>
      </c>
      <c r="AK43" s="36" t="s">
        <v>13</v>
      </c>
      <c r="AL43" s="28" t="s">
        <v>13</v>
      </c>
      <c r="AM43" s="11"/>
      <c r="AN43" s="11"/>
      <c r="AO43" s="11"/>
      <c r="AP43" s="11"/>
      <c r="AQ43" s="11"/>
      <c r="AR43" s="11"/>
      <c r="AS43" s="11"/>
      <c r="AT43" s="69">
        <f>J43+V43+AH43</f>
        <v>0</v>
      </c>
      <c r="AU43" s="9">
        <v>536000</v>
      </c>
    </row>
    <row r="44" spans="1:47" x14ac:dyDescent="0.25">
      <c r="A44" s="119" t="s">
        <v>26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1"/>
      <c r="M44" s="119" t="s">
        <v>26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1"/>
      <c r="Y44" s="119" t="s">
        <v>26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K44" s="119" t="s">
        <v>26</v>
      </c>
      <c r="AL44" s="120"/>
      <c r="AM44" s="120"/>
      <c r="AN44" s="120"/>
      <c r="AO44" s="120"/>
      <c r="AP44" s="120"/>
      <c r="AQ44" s="120"/>
      <c r="AR44" s="120"/>
      <c r="AS44" s="120"/>
      <c r="AT44" s="120"/>
      <c r="AU44" s="121"/>
    </row>
    <row r="45" spans="1:47" x14ac:dyDescent="0.25">
      <c r="A45" s="34" t="s">
        <v>44</v>
      </c>
      <c r="B45" s="41">
        <v>0</v>
      </c>
      <c r="C45" s="37" t="s">
        <v>13</v>
      </c>
      <c r="D45" s="103" t="s">
        <v>47</v>
      </c>
      <c r="E45" s="103"/>
      <c r="F45" s="103"/>
      <c r="G45" s="42">
        <v>0</v>
      </c>
      <c r="H45" s="11"/>
      <c r="I45" s="11"/>
      <c r="J45" s="13"/>
      <c r="K45" s="9" t="s">
        <v>13</v>
      </c>
      <c r="M45" s="34" t="str">
        <f>A45</f>
        <v>Animal Care Expenses</v>
      </c>
      <c r="N45" s="41">
        <v>0</v>
      </c>
      <c r="O45" s="37" t="s">
        <v>13</v>
      </c>
      <c r="P45" s="103" t="str">
        <f>D45</f>
        <v>Case Internal Cost Centers</v>
      </c>
      <c r="Q45" s="103"/>
      <c r="R45" s="103"/>
      <c r="S45" s="42">
        <v>0</v>
      </c>
      <c r="T45" s="11"/>
      <c r="U45" s="11"/>
      <c r="V45" s="13"/>
      <c r="W45" s="9" t="s">
        <v>13</v>
      </c>
      <c r="Y45" s="34" t="str">
        <f>M45</f>
        <v>Animal Care Expenses</v>
      </c>
      <c r="Z45" s="41">
        <v>0</v>
      </c>
      <c r="AA45" s="37" t="s">
        <v>13</v>
      </c>
      <c r="AB45" s="103" t="str">
        <f>P45</f>
        <v>Case Internal Cost Centers</v>
      </c>
      <c r="AC45" s="103"/>
      <c r="AD45" s="103"/>
      <c r="AE45" s="42">
        <v>0</v>
      </c>
      <c r="AF45" s="11"/>
      <c r="AG45" s="11"/>
      <c r="AH45" s="13"/>
      <c r="AI45" s="9" t="s">
        <v>13</v>
      </c>
      <c r="AK45" s="34" t="s">
        <v>13</v>
      </c>
      <c r="AL45" s="41" t="s">
        <v>13</v>
      </c>
      <c r="AM45" s="37" t="s">
        <v>13</v>
      </c>
      <c r="AN45" s="103" t="s">
        <v>13</v>
      </c>
      <c r="AO45" s="103"/>
      <c r="AP45" s="103"/>
      <c r="AQ45" s="42" t="s">
        <v>13</v>
      </c>
      <c r="AR45" s="11"/>
      <c r="AS45" s="11"/>
      <c r="AT45" s="13"/>
      <c r="AU45" s="9" t="s">
        <v>13</v>
      </c>
    </row>
    <row r="46" spans="1:47" x14ac:dyDescent="0.25">
      <c r="A46" s="32" t="s">
        <v>27</v>
      </c>
      <c r="B46" s="20">
        <v>0</v>
      </c>
      <c r="C46" s="11"/>
      <c r="D46" s="104" t="s">
        <v>25</v>
      </c>
      <c r="E46" s="104"/>
      <c r="F46" s="104"/>
      <c r="G46" s="22">
        <v>0</v>
      </c>
      <c r="H46" s="11"/>
      <c r="I46" s="11"/>
      <c r="J46" s="13"/>
      <c r="K46" s="9" t="s">
        <v>13</v>
      </c>
      <c r="M46" s="32" t="str">
        <f>A46</f>
        <v>Communication</v>
      </c>
      <c r="N46" s="20">
        <v>0</v>
      </c>
      <c r="O46" s="11"/>
      <c r="P46" s="104" t="str">
        <f>D46</f>
        <v>Detail</v>
      </c>
      <c r="Q46" s="104"/>
      <c r="R46" s="104"/>
      <c r="S46" s="22">
        <v>0</v>
      </c>
      <c r="T46" s="11"/>
      <c r="U46" s="11"/>
      <c r="V46" s="13"/>
      <c r="W46" s="9" t="s">
        <v>13</v>
      </c>
      <c r="Y46" s="32" t="str">
        <f>M46</f>
        <v>Communication</v>
      </c>
      <c r="Z46" s="20">
        <v>0</v>
      </c>
      <c r="AA46" s="11"/>
      <c r="AB46" s="104" t="str">
        <f>P46</f>
        <v>Detail</v>
      </c>
      <c r="AC46" s="104"/>
      <c r="AD46" s="104"/>
      <c r="AE46" s="22">
        <v>0</v>
      </c>
      <c r="AF46" s="11"/>
      <c r="AG46" s="11"/>
      <c r="AH46" s="13"/>
      <c r="AI46" s="9" t="s">
        <v>13</v>
      </c>
      <c r="AK46" s="32" t="s">
        <v>13</v>
      </c>
      <c r="AL46" s="20" t="s">
        <v>13</v>
      </c>
      <c r="AM46" s="11"/>
      <c r="AN46" s="104" t="s">
        <v>13</v>
      </c>
      <c r="AO46" s="104"/>
      <c r="AP46" s="104"/>
      <c r="AQ46" s="22" t="s">
        <v>13</v>
      </c>
      <c r="AR46" s="11"/>
      <c r="AS46" s="11"/>
      <c r="AT46" s="13"/>
      <c r="AU46" s="9" t="s">
        <v>13</v>
      </c>
    </row>
    <row r="47" spans="1:47" ht="15.75" thickBot="1" x14ac:dyDescent="0.3">
      <c r="A47" s="32" t="s">
        <v>45</v>
      </c>
      <c r="B47" s="20">
        <v>0</v>
      </c>
      <c r="C47" s="37" t="s">
        <v>13</v>
      </c>
      <c r="D47" s="104" t="s">
        <v>25</v>
      </c>
      <c r="E47" s="104"/>
      <c r="F47" s="104"/>
      <c r="G47" s="22">
        <v>0</v>
      </c>
      <c r="H47" s="11"/>
      <c r="I47" s="11"/>
      <c r="J47" s="13"/>
      <c r="K47" s="9" t="s">
        <v>13</v>
      </c>
      <c r="M47" s="32" t="str">
        <f>A47</f>
        <v>Shipping</v>
      </c>
      <c r="N47" s="20">
        <v>0</v>
      </c>
      <c r="O47" s="37" t="s">
        <v>13</v>
      </c>
      <c r="P47" s="104" t="str">
        <f>D47</f>
        <v>Detail</v>
      </c>
      <c r="Q47" s="104"/>
      <c r="R47" s="104"/>
      <c r="S47" s="22">
        <v>0</v>
      </c>
      <c r="T47" s="11"/>
      <c r="U47" s="11"/>
      <c r="V47" s="13"/>
      <c r="W47" s="9" t="s">
        <v>13</v>
      </c>
      <c r="Y47" s="32" t="str">
        <f>M47</f>
        <v>Shipping</v>
      </c>
      <c r="Z47" s="20">
        <v>0</v>
      </c>
      <c r="AA47" s="37" t="s">
        <v>13</v>
      </c>
      <c r="AB47" s="104" t="str">
        <f>P47</f>
        <v>Detail</v>
      </c>
      <c r="AC47" s="104"/>
      <c r="AD47" s="104"/>
      <c r="AE47" s="22">
        <v>0</v>
      </c>
      <c r="AF47" s="11"/>
      <c r="AG47" s="11"/>
      <c r="AH47" s="13"/>
      <c r="AI47" s="9" t="s">
        <v>13</v>
      </c>
      <c r="AK47" s="32" t="s">
        <v>13</v>
      </c>
      <c r="AL47" s="20" t="s">
        <v>13</v>
      </c>
      <c r="AM47" s="37" t="s">
        <v>13</v>
      </c>
      <c r="AN47" s="104" t="s">
        <v>13</v>
      </c>
      <c r="AO47" s="104"/>
      <c r="AP47" s="104"/>
      <c r="AQ47" s="22" t="s">
        <v>13</v>
      </c>
      <c r="AR47" s="11"/>
      <c r="AS47" s="11"/>
      <c r="AT47" s="13"/>
      <c r="AU47" s="9" t="s">
        <v>13</v>
      </c>
    </row>
    <row r="48" spans="1:47" ht="15.75" thickBot="1" x14ac:dyDescent="0.3">
      <c r="A48" s="36" t="s">
        <v>46</v>
      </c>
      <c r="B48" s="28">
        <v>0</v>
      </c>
      <c r="C48" s="11"/>
      <c r="D48" s="123" t="s">
        <v>25</v>
      </c>
      <c r="E48" s="123"/>
      <c r="F48" s="123"/>
      <c r="G48" s="23">
        <v>0</v>
      </c>
      <c r="H48" s="11"/>
      <c r="I48" s="11"/>
      <c r="J48" s="79">
        <f>SUM(B45:B48,G45:G48)</f>
        <v>0</v>
      </c>
      <c r="K48" s="9"/>
      <c r="M48" s="36" t="str">
        <f>A48</f>
        <v>Patient Incentives</v>
      </c>
      <c r="N48" s="28">
        <v>0</v>
      </c>
      <c r="O48" s="11"/>
      <c r="P48" s="123" t="str">
        <f>D48</f>
        <v>Detail</v>
      </c>
      <c r="Q48" s="123"/>
      <c r="R48" s="123"/>
      <c r="S48" s="23">
        <v>0</v>
      </c>
      <c r="T48" s="11"/>
      <c r="U48" s="11"/>
      <c r="V48" s="69">
        <f>SUM(N45:N48,S45:S48)</f>
        <v>0</v>
      </c>
      <c r="W48" s="9"/>
      <c r="Y48" s="36" t="str">
        <f>M48</f>
        <v>Patient Incentives</v>
      </c>
      <c r="Z48" s="28">
        <v>0</v>
      </c>
      <c r="AA48" s="11"/>
      <c r="AB48" s="123" t="str">
        <f>P48</f>
        <v>Detail</v>
      </c>
      <c r="AC48" s="123"/>
      <c r="AD48" s="123"/>
      <c r="AE48" s="23">
        <v>0</v>
      </c>
      <c r="AF48" s="11"/>
      <c r="AG48" s="11"/>
      <c r="AH48" s="69">
        <f>SUM(Z45:Z48,AE45:AE48)</f>
        <v>0</v>
      </c>
      <c r="AI48" s="9"/>
      <c r="AK48" s="36" t="s">
        <v>13</v>
      </c>
      <c r="AL48" s="28" t="s">
        <v>13</v>
      </c>
      <c r="AM48" s="11"/>
      <c r="AN48" s="123" t="s">
        <v>13</v>
      </c>
      <c r="AO48" s="123"/>
      <c r="AP48" s="123"/>
      <c r="AQ48" s="23" t="s">
        <v>13</v>
      </c>
      <c r="AR48" s="11"/>
      <c r="AS48" s="11"/>
      <c r="AT48" s="69">
        <f>J48+V48+AH48</f>
        <v>0</v>
      </c>
      <c r="AU48" s="9"/>
    </row>
    <row r="49" spans="1:47" x14ac:dyDescent="0.25">
      <c r="A49" s="119" t="s">
        <v>28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1"/>
      <c r="M49" s="119" t="s">
        <v>28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1"/>
      <c r="Y49" s="119" t="s">
        <v>28</v>
      </c>
      <c r="Z49" s="120"/>
      <c r="AA49" s="120"/>
      <c r="AB49" s="120"/>
      <c r="AC49" s="120"/>
      <c r="AD49" s="120"/>
      <c r="AE49" s="120"/>
      <c r="AF49" s="120"/>
      <c r="AG49" s="120"/>
      <c r="AH49" s="120"/>
      <c r="AI49" s="121"/>
      <c r="AK49" s="119" t="s">
        <v>28</v>
      </c>
      <c r="AL49" s="120"/>
      <c r="AM49" s="120"/>
      <c r="AN49" s="120"/>
      <c r="AO49" s="120"/>
      <c r="AP49" s="120"/>
      <c r="AQ49" s="120"/>
      <c r="AR49" s="120"/>
      <c r="AS49" s="120"/>
      <c r="AT49" s="120"/>
      <c r="AU49" s="121"/>
    </row>
    <row r="50" spans="1:47" x14ac:dyDescent="0.25">
      <c r="A50" s="34" t="s">
        <v>29</v>
      </c>
      <c r="B50" s="41">
        <v>0</v>
      </c>
      <c r="C50" s="11"/>
      <c r="D50" s="11"/>
      <c r="E50" s="11"/>
      <c r="F50" s="11"/>
      <c r="G50" s="11"/>
      <c r="H50" s="11"/>
      <c r="I50" s="11"/>
      <c r="J50" s="13"/>
      <c r="K50" s="13"/>
      <c r="M50" s="34" t="str">
        <f>A50</f>
        <v>Tuition</v>
      </c>
      <c r="N50" s="41">
        <v>0</v>
      </c>
      <c r="O50" s="11"/>
      <c r="P50" s="11"/>
      <c r="Q50" s="11"/>
      <c r="R50" s="11"/>
      <c r="S50" s="11"/>
      <c r="T50" s="11"/>
      <c r="U50" s="11"/>
      <c r="V50" s="13"/>
      <c r="W50" s="13"/>
      <c r="Y50" s="34" t="str">
        <f>M50</f>
        <v>Tuition</v>
      </c>
      <c r="Z50" s="41">
        <v>0</v>
      </c>
      <c r="AA50" s="11"/>
      <c r="AB50" s="11"/>
      <c r="AC50" s="11"/>
      <c r="AD50" s="11"/>
      <c r="AE50" s="11"/>
      <c r="AF50" s="11"/>
      <c r="AG50" s="11"/>
      <c r="AH50" s="13"/>
      <c r="AI50" s="13"/>
      <c r="AK50" s="34" t="s">
        <v>13</v>
      </c>
      <c r="AL50" s="41" t="s">
        <v>13</v>
      </c>
      <c r="AM50" s="11"/>
      <c r="AN50" s="11"/>
      <c r="AO50" s="11"/>
      <c r="AP50" s="11"/>
      <c r="AQ50" s="11"/>
      <c r="AR50" s="11"/>
      <c r="AS50" s="11"/>
      <c r="AT50" s="13"/>
      <c r="AU50" s="13"/>
    </row>
    <row r="51" spans="1:47" ht="15.75" thickBot="1" x14ac:dyDescent="0.3">
      <c r="A51" s="32" t="s">
        <v>30</v>
      </c>
      <c r="B51" s="20">
        <v>0</v>
      </c>
      <c r="C51" s="11"/>
      <c r="D51" s="11"/>
      <c r="E51" s="11"/>
      <c r="F51" s="11"/>
      <c r="G51" s="11"/>
      <c r="H51" s="11"/>
      <c r="I51" s="11"/>
      <c r="J51" s="13"/>
      <c r="K51" s="13"/>
      <c r="M51" s="32" t="str">
        <f>A51</f>
        <v>Fellowships</v>
      </c>
      <c r="N51" s="20">
        <v>0</v>
      </c>
      <c r="O51" s="11"/>
      <c r="P51" s="11"/>
      <c r="Q51" s="11"/>
      <c r="R51" s="11"/>
      <c r="S51" s="11"/>
      <c r="T51" s="11"/>
      <c r="U51" s="11"/>
      <c r="V51" s="13"/>
      <c r="W51" s="13"/>
      <c r="Y51" s="32" t="str">
        <f>M51</f>
        <v>Fellowships</v>
      </c>
      <c r="Z51" s="20">
        <v>0</v>
      </c>
      <c r="AA51" s="11"/>
      <c r="AB51" s="11"/>
      <c r="AC51" s="11"/>
      <c r="AD51" s="11"/>
      <c r="AE51" s="11"/>
      <c r="AF51" s="11"/>
      <c r="AG51" s="11"/>
      <c r="AH51" s="13"/>
      <c r="AI51" s="13"/>
      <c r="AK51" s="32" t="s">
        <v>13</v>
      </c>
      <c r="AL51" s="20" t="s">
        <v>13</v>
      </c>
      <c r="AM51" s="11"/>
      <c r="AN51" s="11"/>
      <c r="AO51" s="11"/>
      <c r="AP51" s="11"/>
      <c r="AQ51" s="11"/>
      <c r="AR51" s="11"/>
      <c r="AS51" s="11"/>
      <c r="AT51" s="13"/>
      <c r="AU51" s="13"/>
    </row>
    <row r="52" spans="1:47" ht="15.75" thickBot="1" x14ac:dyDescent="0.3">
      <c r="A52" s="35" t="s">
        <v>58</v>
      </c>
      <c r="B52" s="21">
        <v>0</v>
      </c>
      <c r="C52" s="7"/>
      <c r="D52" s="7"/>
      <c r="E52" s="7"/>
      <c r="F52" s="7"/>
      <c r="G52" s="7"/>
      <c r="H52" s="7"/>
      <c r="I52" s="7"/>
      <c r="J52" s="78">
        <f>SUM(B50:B52)</f>
        <v>0</v>
      </c>
      <c r="K52" s="10"/>
      <c r="M52" s="35" t="str">
        <f>A52</f>
        <v>Other Detail</v>
      </c>
      <c r="N52" s="21">
        <v>0</v>
      </c>
      <c r="O52" s="7"/>
      <c r="P52" s="7"/>
      <c r="Q52" s="7"/>
      <c r="R52" s="7"/>
      <c r="S52" s="7"/>
      <c r="T52" s="7"/>
      <c r="U52" s="7"/>
      <c r="V52" s="68">
        <f>SUM(N50:N52)</f>
        <v>0</v>
      </c>
      <c r="W52" s="10"/>
      <c r="Y52" s="35" t="str">
        <f>M52</f>
        <v>Other Detail</v>
      </c>
      <c r="Z52" s="21">
        <v>0</v>
      </c>
      <c r="AA52" s="7"/>
      <c r="AB52" s="7"/>
      <c r="AC52" s="7"/>
      <c r="AD52" s="7"/>
      <c r="AE52" s="7"/>
      <c r="AF52" s="7"/>
      <c r="AG52" s="7"/>
      <c r="AH52" s="68">
        <f>SUM(Z50:Z52)</f>
        <v>0</v>
      </c>
      <c r="AI52" s="10"/>
      <c r="AK52" s="35" t="s">
        <v>13</v>
      </c>
      <c r="AL52" s="21" t="s">
        <v>13</v>
      </c>
      <c r="AM52" s="7"/>
      <c r="AN52" s="7"/>
      <c r="AO52" s="7"/>
      <c r="AP52" s="7"/>
      <c r="AQ52" s="7"/>
      <c r="AR52" s="7"/>
      <c r="AS52" s="7"/>
      <c r="AT52" s="68">
        <f>J52+V52+AH52</f>
        <v>0</v>
      </c>
      <c r="AU52" s="10"/>
    </row>
    <row r="53" spans="1:47" ht="15.75" thickBot="1" x14ac:dyDescent="0.3">
      <c r="A53" s="46"/>
      <c r="B53" s="12"/>
      <c r="C53" s="11"/>
      <c r="D53" s="11"/>
      <c r="E53" s="11"/>
      <c r="F53" s="11"/>
      <c r="G53" s="11"/>
      <c r="H53" s="11"/>
      <c r="I53" s="11"/>
      <c r="J53" s="70"/>
      <c r="K53" s="13"/>
      <c r="M53" s="46"/>
      <c r="N53" s="12"/>
      <c r="O53" s="11"/>
      <c r="P53" s="11"/>
      <c r="Q53" s="11"/>
      <c r="R53" s="11"/>
      <c r="S53" s="11"/>
      <c r="T53" s="11"/>
      <c r="U53" s="11"/>
      <c r="V53" s="70"/>
      <c r="W53" s="13"/>
      <c r="Y53" s="46"/>
      <c r="Z53" s="12"/>
      <c r="AA53" s="11"/>
      <c r="AB53" s="11"/>
      <c r="AC53" s="11"/>
      <c r="AD53" s="11"/>
      <c r="AE53" s="11"/>
      <c r="AF53" s="11"/>
      <c r="AG53" s="11"/>
      <c r="AH53" s="70"/>
      <c r="AI53" s="13"/>
      <c r="AK53" s="46"/>
      <c r="AL53" s="12"/>
      <c r="AM53" s="11"/>
      <c r="AN53" s="11"/>
      <c r="AO53" s="11"/>
      <c r="AP53" s="11"/>
      <c r="AQ53" s="11"/>
      <c r="AR53" s="11"/>
      <c r="AS53" s="11"/>
      <c r="AT53" s="70"/>
      <c r="AU53" s="13"/>
    </row>
    <row r="54" spans="1:47" ht="16.5" thickBot="1" x14ac:dyDescent="0.3">
      <c r="A54" s="137" t="s">
        <v>31</v>
      </c>
      <c r="B54" s="138"/>
      <c r="C54" s="138"/>
      <c r="D54" s="138"/>
      <c r="E54" s="138"/>
      <c r="F54" s="138"/>
      <c r="G54" s="138"/>
      <c r="H54" s="138"/>
      <c r="I54" s="138"/>
      <c r="J54" s="80">
        <f>J20+J24+J28+J34+J37+J40+J43+J48+J52</f>
        <v>0</v>
      </c>
      <c r="K54" s="26"/>
      <c r="M54" s="137" t="s">
        <v>31</v>
      </c>
      <c r="N54" s="138"/>
      <c r="O54" s="138"/>
      <c r="P54" s="138"/>
      <c r="Q54" s="138"/>
      <c r="R54" s="138"/>
      <c r="S54" s="138"/>
      <c r="T54" s="138"/>
      <c r="U54" s="138"/>
      <c r="V54" s="54">
        <f>V20+V24+V28+V34+V37+V40+V43+V48+V52</f>
        <v>0</v>
      </c>
      <c r="W54" s="26"/>
      <c r="Y54" s="137" t="s">
        <v>31</v>
      </c>
      <c r="Z54" s="138"/>
      <c r="AA54" s="138"/>
      <c r="AB54" s="138"/>
      <c r="AC54" s="138"/>
      <c r="AD54" s="138"/>
      <c r="AE54" s="138"/>
      <c r="AF54" s="138"/>
      <c r="AG54" s="138"/>
      <c r="AH54" s="54">
        <f>AH20+AH24+AH28+AH34+AH37+AH40+AH43+AH48+AH52</f>
        <v>0</v>
      </c>
      <c r="AI54" s="26"/>
      <c r="AK54" s="137" t="s">
        <v>31</v>
      </c>
      <c r="AL54" s="138"/>
      <c r="AM54" s="138"/>
      <c r="AN54" s="138"/>
      <c r="AO54" s="138"/>
      <c r="AP54" s="138"/>
      <c r="AQ54" s="138"/>
      <c r="AR54" s="138"/>
      <c r="AS54" s="138"/>
      <c r="AT54" s="54">
        <f>AT20+AT24+AT28+AT34+AT37+AT40+AT43+AT48+AT52</f>
        <v>0</v>
      </c>
      <c r="AU54" s="26"/>
    </row>
    <row r="55" spans="1:47" ht="15.75" thickBot="1" x14ac:dyDescent="0.3">
      <c r="A55" s="49"/>
      <c r="B55" s="3"/>
      <c r="C55" s="11"/>
      <c r="D55" s="11"/>
      <c r="E55" s="11"/>
      <c r="F55" s="11"/>
      <c r="G55" s="11"/>
      <c r="H55" s="11"/>
      <c r="I55" s="11"/>
      <c r="J55" s="71"/>
      <c r="K55" s="13"/>
      <c r="M55" s="49"/>
      <c r="N55" s="3"/>
      <c r="O55" s="11"/>
      <c r="P55" s="11"/>
      <c r="Q55" s="11"/>
      <c r="R55" s="11"/>
      <c r="S55" s="11"/>
      <c r="T55" s="11"/>
      <c r="U55" s="11"/>
      <c r="V55" s="71"/>
      <c r="W55" s="13"/>
      <c r="Y55" s="49"/>
      <c r="Z55" s="3"/>
      <c r="AA55" s="11"/>
      <c r="AB55" s="11"/>
      <c r="AC55" s="11"/>
      <c r="AD55" s="11"/>
      <c r="AE55" s="11"/>
      <c r="AF55" s="11"/>
      <c r="AG55" s="11"/>
      <c r="AH55" s="71"/>
      <c r="AI55" s="13"/>
      <c r="AK55" s="49"/>
      <c r="AL55" s="3"/>
      <c r="AM55" s="11"/>
      <c r="AN55" s="11"/>
      <c r="AO55" s="11"/>
      <c r="AP55" s="11"/>
      <c r="AQ55" s="11"/>
      <c r="AR55" s="11"/>
      <c r="AS55" s="11"/>
      <c r="AT55" s="71"/>
      <c r="AU55" s="13"/>
    </row>
    <row r="56" spans="1:47" x14ac:dyDescent="0.25">
      <c r="A56" s="119" t="s">
        <v>32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M56" s="119" t="s">
        <v>32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1"/>
      <c r="Y56" s="119" t="s">
        <v>32</v>
      </c>
      <c r="Z56" s="120"/>
      <c r="AA56" s="120"/>
      <c r="AB56" s="120"/>
      <c r="AC56" s="120"/>
      <c r="AD56" s="120"/>
      <c r="AE56" s="120"/>
      <c r="AF56" s="120"/>
      <c r="AG56" s="120"/>
      <c r="AH56" s="120"/>
      <c r="AI56" s="121"/>
      <c r="AK56" s="119" t="s">
        <v>32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21"/>
    </row>
    <row r="57" spans="1:47" x14ac:dyDescent="0.25">
      <c r="A57" s="47" t="s">
        <v>59</v>
      </c>
      <c r="B57" s="48">
        <v>0</v>
      </c>
      <c r="C57" s="37" t="s">
        <v>13</v>
      </c>
      <c r="D57" s="11"/>
      <c r="E57" s="11"/>
      <c r="F57" s="11"/>
      <c r="G57" s="11"/>
      <c r="H57" s="11"/>
      <c r="I57" s="11"/>
      <c r="J57" s="13"/>
      <c r="K57" s="13"/>
      <c r="M57" s="47" t="str">
        <f>A57</f>
        <v>SubK #1 - Direct Costs</v>
      </c>
      <c r="N57" s="48">
        <v>0</v>
      </c>
      <c r="O57" s="37" t="s">
        <v>13</v>
      </c>
      <c r="P57" s="11"/>
      <c r="Q57" s="11"/>
      <c r="R57" s="11"/>
      <c r="S57" s="11"/>
      <c r="T57" s="11"/>
      <c r="U57" s="11"/>
      <c r="V57" s="13"/>
      <c r="W57" s="13"/>
      <c r="Y57" s="47" t="str">
        <f>M57</f>
        <v>SubK #1 - Direct Costs</v>
      </c>
      <c r="Z57" s="48">
        <v>0</v>
      </c>
      <c r="AA57" s="37" t="s">
        <v>13</v>
      </c>
      <c r="AB57" s="11"/>
      <c r="AC57" s="11"/>
      <c r="AD57" s="11"/>
      <c r="AE57" s="11"/>
      <c r="AF57" s="11"/>
      <c r="AG57" s="11"/>
      <c r="AH57" s="13"/>
      <c r="AI57" s="13"/>
      <c r="AK57" s="47" t="str">
        <f>Y57</f>
        <v>SubK #1 - Direct Costs</v>
      </c>
      <c r="AL57" s="48">
        <f>B57+N57+Z57</f>
        <v>0</v>
      </c>
      <c r="AM57" s="37" t="s">
        <v>13</v>
      </c>
      <c r="AN57" s="11"/>
      <c r="AO57" s="11"/>
      <c r="AP57" s="11"/>
      <c r="AQ57" s="11"/>
      <c r="AR57" s="11"/>
      <c r="AS57" s="11"/>
      <c r="AT57" s="13"/>
      <c r="AU57" s="13"/>
    </row>
    <row r="58" spans="1:47" x14ac:dyDescent="0.25">
      <c r="A58" s="38" t="s">
        <v>60</v>
      </c>
      <c r="B58" s="29">
        <v>0</v>
      </c>
      <c r="C58" s="37"/>
      <c r="D58" s="150" t="s">
        <v>48</v>
      </c>
      <c r="E58" s="150"/>
      <c r="F58" s="150"/>
      <c r="G58" s="150"/>
      <c r="H58" s="150"/>
      <c r="I58" s="150"/>
      <c r="J58" s="13"/>
      <c r="K58" s="13"/>
      <c r="M58" s="38" t="str">
        <f>A58</f>
        <v>SubK #1 - Indirect Costs</v>
      </c>
      <c r="N58" s="29">
        <v>0</v>
      </c>
      <c r="O58" s="37"/>
      <c r="P58" s="11"/>
      <c r="Q58" s="11"/>
      <c r="R58" s="11"/>
      <c r="S58" s="11"/>
      <c r="T58" s="11"/>
      <c r="U58" s="11"/>
      <c r="V58" s="13"/>
      <c r="W58" s="13"/>
      <c r="Y58" s="38" t="str">
        <f>M58</f>
        <v>SubK #1 - Indirect Costs</v>
      </c>
      <c r="Z58" s="29">
        <v>0</v>
      </c>
      <c r="AA58" s="37"/>
      <c r="AB58" s="11"/>
      <c r="AC58" s="11"/>
      <c r="AD58" s="11"/>
      <c r="AE58" s="11"/>
      <c r="AF58" s="11"/>
      <c r="AG58" s="11"/>
      <c r="AH58" s="13"/>
      <c r="AI58" s="13"/>
      <c r="AK58" s="47" t="str">
        <f t="shared" ref="AK58:AK60" si="27">Y58</f>
        <v>SubK #1 - Indirect Costs</v>
      </c>
      <c r="AL58" s="48">
        <f>B58+N58+Z58</f>
        <v>0</v>
      </c>
      <c r="AM58" s="37"/>
      <c r="AN58" s="11"/>
      <c r="AO58" s="11"/>
      <c r="AP58" s="11"/>
      <c r="AQ58" s="11"/>
      <c r="AR58" s="11"/>
      <c r="AS58" s="11"/>
      <c r="AT58" s="13"/>
      <c r="AU58" s="13"/>
    </row>
    <row r="59" spans="1:47" x14ac:dyDescent="0.25">
      <c r="A59" s="38" t="s">
        <v>61</v>
      </c>
      <c r="B59" s="29">
        <v>0</v>
      </c>
      <c r="C59" s="37" t="s">
        <v>13</v>
      </c>
      <c r="D59" s="150" t="s">
        <v>49</v>
      </c>
      <c r="E59" s="150"/>
      <c r="F59" s="150"/>
      <c r="G59" s="150"/>
      <c r="H59" s="150"/>
      <c r="I59" s="150"/>
      <c r="J59" s="13"/>
      <c r="K59" s="13"/>
      <c r="M59" s="38" t="str">
        <f>A59</f>
        <v>SubK #2 - Direct Costs</v>
      </c>
      <c r="N59" s="29">
        <v>0</v>
      </c>
      <c r="O59" s="37" t="s">
        <v>13</v>
      </c>
      <c r="P59" s="11"/>
      <c r="Q59" s="11"/>
      <c r="R59" s="11"/>
      <c r="S59" s="11"/>
      <c r="T59" s="11"/>
      <c r="U59" s="11"/>
      <c r="V59" s="13"/>
      <c r="W59" s="13"/>
      <c r="Y59" s="38" t="str">
        <f>M59</f>
        <v>SubK #2 - Direct Costs</v>
      </c>
      <c r="Z59" s="29">
        <v>0</v>
      </c>
      <c r="AA59" s="37" t="s">
        <v>13</v>
      </c>
      <c r="AB59" s="11"/>
      <c r="AC59" s="11"/>
      <c r="AD59" s="11"/>
      <c r="AE59" s="11"/>
      <c r="AF59" s="11"/>
      <c r="AG59" s="11"/>
      <c r="AH59" s="13"/>
      <c r="AI59" s="13"/>
      <c r="AK59" s="47" t="str">
        <f t="shared" si="27"/>
        <v>SubK #2 - Direct Costs</v>
      </c>
      <c r="AL59" s="48">
        <f>B59+N59+Z59</f>
        <v>0</v>
      </c>
      <c r="AM59" s="37" t="s">
        <v>13</v>
      </c>
      <c r="AN59" s="11"/>
      <c r="AO59" s="11"/>
      <c r="AP59" s="11"/>
      <c r="AQ59" s="11"/>
      <c r="AR59" s="11"/>
      <c r="AS59" s="11"/>
      <c r="AT59" s="13"/>
      <c r="AU59" s="13"/>
    </row>
    <row r="60" spans="1:47" ht="15.75" thickBot="1" x14ac:dyDescent="0.3">
      <c r="A60" s="50" t="s">
        <v>62</v>
      </c>
      <c r="B60" s="51">
        <v>0</v>
      </c>
      <c r="C60" s="52"/>
      <c r="D60" s="7"/>
      <c r="E60" s="7"/>
      <c r="F60" s="7"/>
      <c r="G60" s="7"/>
      <c r="H60" s="7"/>
      <c r="I60" s="7"/>
      <c r="J60" s="74">
        <f>SUM(B57:B60)</f>
        <v>0</v>
      </c>
      <c r="K60" s="13">
        <v>533000</v>
      </c>
      <c r="M60" s="50" t="str">
        <f>A60</f>
        <v>SubK #2 - Indirect Costs</v>
      </c>
      <c r="N60" s="51">
        <v>0</v>
      </c>
      <c r="O60" s="52"/>
      <c r="P60" s="7"/>
      <c r="Q60" s="7"/>
      <c r="R60" s="7"/>
      <c r="S60" s="7"/>
      <c r="T60" s="7"/>
      <c r="U60" s="7"/>
      <c r="V60" s="67">
        <f>SUM(N57:N60)</f>
        <v>0</v>
      </c>
      <c r="W60" s="13">
        <v>533000</v>
      </c>
      <c r="Y60" s="50" t="str">
        <f>M60</f>
        <v>SubK #2 - Indirect Costs</v>
      </c>
      <c r="Z60" s="51">
        <v>0</v>
      </c>
      <c r="AA60" s="52"/>
      <c r="AB60" s="7"/>
      <c r="AC60" s="7"/>
      <c r="AD60" s="7"/>
      <c r="AE60" s="7"/>
      <c r="AF60" s="7"/>
      <c r="AG60" s="7"/>
      <c r="AH60" s="67">
        <f>SUM(Z57:Z60)</f>
        <v>0</v>
      </c>
      <c r="AI60" s="13">
        <v>533000</v>
      </c>
      <c r="AK60" s="47" t="str">
        <f t="shared" si="27"/>
        <v>SubK #2 - Indirect Costs</v>
      </c>
      <c r="AL60" s="48">
        <f>B60+N60+Z60</f>
        <v>0</v>
      </c>
      <c r="AM60" s="52"/>
      <c r="AN60" s="7"/>
      <c r="AO60" s="7"/>
      <c r="AP60" s="7"/>
      <c r="AQ60" s="7"/>
      <c r="AR60" s="7"/>
      <c r="AS60" s="7"/>
      <c r="AT60" s="67">
        <f>J60+V60+AH60</f>
        <v>0</v>
      </c>
      <c r="AU60" s="13">
        <v>533000</v>
      </c>
    </row>
    <row r="61" spans="1:47" ht="15.75" thickBot="1" x14ac:dyDescent="0.3">
      <c r="A61" s="33"/>
      <c r="B61" s="12"/>
      <c r="C61" s="37"/>
      <c r="D61" s="11"/>
      <c r="E61" s="11"/>
      <c r="F61" s="11"/>
      <c r="G61" s="11"/>
      <c r="H61" s="11"/>
      <c r="I61" s="11"/>
      <c r="J61" s="70"/>
      <c r="K61" s="17"/>
      <c r="M61" s="33"/>
      <c r="N61" s="12"/>
      <c r="O61" s="37"/>
      <c r="P61" s="11"/>
      <c r="Q61" s="11"/>
      <c r="R61" s="11"/>
      <c r="S61" s="11"/>
      <c r="T61" s="11"/>
      <c r="U61" s="11"/>
      <c r="V61" s="70"/>
      <c r="W61" s="17"/>
      <c r="Y61" s="33"/>
      <c r="Z61" s="12"/>
      <c r="AA61" s="37"/>
      <c r="AB61" s="11"/>
      <c r="AC61" s="11"/>
      <c r="AD61" s="11"/>
      <c r="AE61" s="11"/>
      <c r="AF61" s="11"/>
      <c r="AG61" s="11"/>
      <c r="AH61" s="70"/>
      <c r="AI61" s="17"/>
      <c r="AK61" s="33"/>
      <c r="AL61" s="12"/>
      <c r="AM61" s="37"/>
      <c r="AN61" s="11"/>
      <c r="AO61" s="11"/>
      <c r="AP61" s="11"/>
      <c r="AQ61" s="11"/>
      <c r="AR61" s="11"/>
      <c r="AS61" s="11"/>
      <c r="AT61" s="70"/>
      <c r="AU61" s="17"/>
    </row>
    <row r="62" spans="1:47" ht="16.5" thickBot="1" x14ac:dyDescent="0.3">
      <c r="A62" s="139" t="s">
        <v>33</v>
      </c>
      <c r="B62" s="140"/>
      <c r="C62" s="140"/>
      <c r="D62" s="140"/>
      <c r="E62" s="140"/>
      <c r="F62" s="140"/>
      <c r="G62" s="140"/>
      <c r="H62" s="140"/>
      <c r="I62" s="140"/>
      <c r="J62" s="81">
        <f>J54+J60</f>
        <v>0</v>
      </c>
      <c r="K62" s="26"/>
      <c r="M62" s="139" t="s">
        <v>33</v>
      </c>
      <c r="N62" s="140"/>
      <c r="O62" s="140"/>
      <c r="P62" s="140"/>
      <c r="Q62" s="140"/>
      <c r="R62" s="140"/>
      <c r="S62" s="140"/>
      <c r="T62" s="140"/>
      <c r="U62" s="140"/>
      <c r="V62" s="72">
        <f>V54+V60</f>
        <v>0</v>
      </c>
      <c r="W62" s="26"/>
      <c r="Y62" s="139" t="s">
        <v>33</v>
      </c>
      <c r="Z62" s="140"/>
      <c r="AA62" s="140"/>
      <c r="AB62" s="140"/>
      <c r="AC62" s="140"/>
      <c r="AD62" s="140"/>
      <c r="AE62" s="140"/>
      <c r="AF62" s="140"/>
      <c r="AG62" s="140"/>
      <c r="AH62" s="72">
        <f>AH54+AH60</f>
        <v>0</v>
      </c>
      <c r="AI62" s="26"/>
      <c r="AK62" s="139" t="s">
        <v>33</v>
      </c>
      <c r="AL62" s="140"/>
      <c r="AM62" s="140"/>
      <c r="AN62" s="140"/>
      <c r="AO62" s="140"/>
      <c r="AP62" s="140"/>
      <c r="AQ62" s="140"/>
      <c r="AR62" s="140"/>
      <c r="AS62" s="140"/>
      <c r="AT62" s="72">
        <f>AT54+AT60</f>
        <v>0</v>
      </c>
      <c r="AU62" s="26"/>
    </row>
    <row r="63" spans="1:47" s="25" customFormat="1" ht="16.5" thickBot="1" x14ac:dyDescent="0.3">
      <c r="A63" s="55"/>
      <c r="B63" s="56"/>
      <c r="C63" s="56"/>
      <c r="D63" s="56"/>
      <c r="E63" s="56"/>
      <c r="F63" s="56"/>
      <c r="G63" s="56"/>
      <c r="H63" s="56"/>
      <c r="I63" s="56"/>
      <c r="J63" s="73"/>
      <c r="K63" s="57"/>
      <c r="M63" s="55"/>
      <c r="N63" s="56"/>
      <c r="O63" s="56"/>
      <c r="P63" s="56"/>
      <c r="Q63" s="56"/>
      <c r="R63" s="56"/>
      <c r="S63" s="56"/>
      <c r="T63" s="56"/>
      <c r="U63" s="56"/>
      <c r="V63" s="73"/>
      <c r="W63" s="57"/>
      <c r="Y63" s="55"/>
      <c r="Z63" s="56"/>
      <c r="AA63" s="56"/>
      <c r="AB63" s="56"/>
      <c r="AC63" s="56"/>
      <c r="AD63" s="56"/>
      <c r="AE63" s="56"/>
      <c r="AF63" s="56"/>
      <c r="AG63" s="56"/>
      <c r="AH63" s="73"/>
      <c r="AI63" s="57"/>
      <c r="AK63" s="55"/>
      <c r="AL63" s="56"/>
      <c r="AM63" s="56"/>
      <c r="AN63" s="56"/>
      <c r="AO63" s="56"/>
      <c r="AP63" s="56"/>
      <c r="AQ63" s="56"/>
      <c r="AR63" s="56"/>
      <c r="AS63" s="56"/>
      <c r="AT63" s="73"/>
      <c r="AU63" s="57"/>
    </row>
    <row r="64" spans="1:47" x14ac:dyDescent="0.25">
      <c r="A64" s="119" t="s">
        <v>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1"/>
      <c r="M64" s="119" t="s">
        <v>38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1"/>
      <c r="Y64" s="119" t="s">
        <v>38</v>
      </c>
      <c r="Z64" s="120"/>
      <c r="AA64" s="120"/>
      <c r="AB64" s="120"/>
      <c r="AC64" s="120"/>
      <c r="AD64" s="120"/>
      <c r="AE64" s="120"/>
      <c r="AF64" s="120"/>
      <c r="AG64" s="120"/>
      <c r="AH64" s="120"/>
      <c r="AI64" s="121"/>
      <c r="AK64" s="119" t="s">
        <v>38</v>
      </c>
      <c r="AL64" s="120"/>
      <c r="AM64" s="120"/>
      <c r="AN64" s="120"/>
      <c r="AO64" s="120"/>
      <c r="AP64" s="120"/>
      <c r="AQ64" s="120"/>
      <c r="AR64" s="120"/>
      <c r="AS64" s="120"/>
      <c r="AT64" s="120"/>
      <c r="AU64" s="121"/>
    </row>
    <row r="65" spans="1:47" ht="15.75" thickBot="1" x14ac:dyDescent="0.3">
      <c r="A65" s="47" t="s">
        <v>34</v>
      </c>
      <c r="B65" s="83">
        <f>J62-J28-J40-J52-J60-J43+C65+D65</f>
        <v>0</v>
      </c>
      <c r="C65" s="63">
        <f>IF((B57+B58)&gt;25000, (25000), (B57+B58))</f>
        <v>0</v>
      </c>
      <c r="D65" s="64">
        <f>IF((B59+B60)&gt;25000, (25000), (B59+B60))</f>
        <v>0</v>
      </c>
      <c r="E65" s="11"/>
      <c r="F65" s="11"/>
      <c r="G65" s="11"/>
      <c r="H65" s="11"/>
      <c r="I65" s="11"/>
      <c r="J65" s="16"/>
      <c r="K65" s="13"/>
      <c r="M65" s="47" t="s">
        <v>34</v>
      </c>
      <c r="N65" s="48">
        <f>V62-V28-V40-V52-V60-V43+O65+P65</f>
        <v>0</v>
      </c>
      <c r="O65" s="63">
        <f>IF((B57+B58)&gt;25000, (0), (IF((B57+B58+N57+N58)&gt;25000, (25000-(C65)), (N57+N58))))</f>
        <v>0</v>
      </c>
      <c r="P65" s="64">
        <f>IF((N59+N60)&gt;25000, (0), (IF((B59+B60+N59+N60)&gt;25000, (25000-(D65)), (N59+N60))))</f>
        <v>0</v>
      </c>
      <c r="Q65" s="11"/>
      <c r="R65" s="11"/>
      <c r="S65" s="11"/>
      <c r="T65" s="11"/>
      <c r="U65" s="11"/>
      <c r="V65" s="16"/>
      <c r="W65" s="13"/>
      <c r="Y65" s="47" t="s">
        <v>34</v>
      </c>
      <c r="Z65" s="48">
        <f>AH62-AH28-AH40-AH52-AH60-AH43+AA65+AB65</f>
        <v>0</v>
      </c>
      <c r="AA65" s="63">
        <f>IF((B57+B58+N57+N58)&gt;25000, (0), (IF((B57+B58+N57+N58+Z57+Z58)&gt;25000, (25000-(B57+B58+N57+N58)), (Z57+Z58))))</f>
        <v>0</v>
      </c>
      <c r="AB65" s="64">
        <f>IF((B59+B60+N59+N60)&gt;25000, (0), (IF((B59+B60+N59+N60+Z59+Z60)&gt;25000, (25000-(B59+B60+N59+N60)), (Z59+Z60))))</f>
        <v>0</v>
      </c>
      <c r="AC65" s="11"/>
      <c r="AD65" s="11"/>
      <c r="AE65" s="11"/>
      <c r="AF65" s="11"/>
      <c r="AG65" s="11"/>
      <c r="AH65" s="16"/>
      <c r="AI65" s="13"/>
      <c r="AK65" s="47" t="s">
        <v>34</v>
      </c>
      <c r="AL65" s="48">
        <f>B65+N65+Z65</f>
        <v>0</v>
      </c>
      <c r="AM65" s="93"/>
      <c r="AN65" s="94"/>
      <c r="AO65" s="11"/>
      <c r="AP65" s="11"/>
      <c r="AQ65" s="92" t="s">
        <v>13</v>
      </c>
      <c r="AR65" s="11"/>
      <c r="AS65" s="11"/>
      <c r="AT65" s="16"/>
      <c r="AU65" s="13"/>
    </row>
    <row r="66" spans="1:47" ht="15.75" thickBot="1" x14ac:dyDescent="0.3">
      <c r="A66" s="39" t="s">
        <v>35</v>
      </c>
      <c r="B66" s="30">
        <v>0.6</v>
      </c>
      <c r="C66" s="65">
        <f>C65</f>
        <v>0</v>
      </c>
      <c r="D66" s="66">
        <f>D65</f>
        <v>0</v>
      </c>
      <c r="E66" s="7"/>
      <c r="F66" s="7"/>
      <c r="G66" s="7"/>
      <c r="H66" s="7"/>
      <c r="I66" s="7"/>
      <c r="J66" s="78">
        <f>B66*B65</f>
        <v>0</v>
      </c>
      <c r="K66" s="10">
        <v>538000</v>
      </c>
      <c r="M66" s="39" t="s">
        <v>35</v>
      </c>
      <c r="N66" s="30">
        <v>0.61</v>
      </c>
      <c r="O66" s="65">
        <f>O65</f>
        <v>0</v>
      </c>
      <c r="P66" s="66">
        <f>P65</f>
        <v>0</v>
      </c>
      <c r="Q66" s="7"/>
      <c r="R66" s="7"/>
      <c r="S66" s="7"/>
      <c r="T66" s="7"/>
      <c r="U66" s="7"/>
      <c r="V66" s="68">
        <f>N66*N65</f>
        <v>0</v>
      </c>
      <c r="W66" s="10">
        <v>538000</v>
      </c>
      <c r="Y66" s="39" t="s">
        <v>35</v>
      </c>
      <c r="Z66" s="30">
        <v>0.61</v>
      </c>
      <c r="AA66" s="65">
        <f>AA65</f>
        <v>0</v>
      </c>
      <c r="AB66" s="66">
        <f>AB65</f>
        <v>0</v>
      </c>
      <c r="AC66" s="7"/>
      <c r="AD66" s="7"/>
      <c r="AE66" s="7"/>
      <c r="AF66" s="7"/>
      <c r="AG66" s="7"/>
      <c r="AH66" s="68">
        <f>Z66*Z65</f>
        <v>0</v>
      </c>
      <c r="AI66" s="10">
        <v>538000</v>
      </c>
      <c r="AK66" s="39" t="s">
        <v>35</v>
      </c>
      <c r="AL66" s="30">
        <v>0.61</v>
      </c>
      <c r="AM66" s="95"/>
      <c r="AN66" s="96"/>
      <c r="AO66" s="7"/>
      <c r="AP66" s="7"/>
      <c r="AQ66" s="7"/>
      <c r="AR66" s="7"/>
      <c r="AS66" s="7"/>
      <c r="AT66" s="68">
        <f>J66+V66+AH66</f>
        <v>0</v>
      </c>
      <c r="AU66" s="10">
        <v>538000</v>
      </c>
    </row>
    <row r="67" spans="1:47" ht="15.75" thickBot="1" x14ac:dyDescent="0.3">
      <c r="A67" s="53"/>
      <c r="B67" s="5"/>
      <c r="C67" s="11"/>
      <c r="D67" s="11"/>
      <c r="E67" s="11"/>
      <c r="F67" s="11"/>
      <c r="G67" s="11"/>
      <c r="H67" s="11"/>
      <c r="I67" s="11"/>
      <c r="J67" s="4"/>
      <c r="K67" s="13"/>
      <c r="M67" s="53"/>
      <c r="N67" s="5"/>
      <c r="O67" s="11"/>
      <c r="P67" s="11"/>
      <c r="Q67" s="11"/>
      <c r="R67" s="11"/>
      <c r="S67" s="11"/>
      <c r="T67" s="11"/>
      <c r="U67" s="11"/>
      <c r="V67" s="4"/>
      <c r="W67" s="13"/>
      <c r="Y67" s="53"/>
      <c r="Z67" s="5"/>
      <c r="AA67" s="11"/>
      <c r="AB67" s="11"/>
      <c r="AC67" s="11"/>
      <c r="AD67" s="11"/>
      <c r="AE67" s="11"/>
      <c r="AF67" s="11"/>
      <c r="AG67" s="11"/>
      <c r="AH67" s="4"/>
      <c r="AI67" s="13"/>
      <c r="AK67" s="53"/>
      <c r="AL67" s="5"/>
      <c r="AM67" s="11"/>
      <c r="AN67" s="11"/>
      <c r="AO67" s="11"/>
      <c r="AP67" s="11"/>
      <c r="AQ67" s="11"/>
      <c r="AR67" s="11"/>
      <c r="AS67" s="11"/>
      <c r="AT67" s="4"/>
      <c r="AU67" s="13"/>
    </row>
    <row r="68" spans="1:47" s="60" customFormat="1" ht="17.25" customHeight="1" thickBot="1" x14ac:dyDescent="0.35">
      <c r="A68" s="141" t="s">
        <v>40</v>
      </c>
      <c r="B68" s="142"/>
      <c r="C68" s="142"/>
      <c r="D68" s="142"/>
      <c r="E68" s="142"/>
      <c r="F68" s="142"/>
      <c r="G68" s="142"/>
      <c r="H68" s="142"/>
      <c r="I68" s="142"/>
      <c r="J68" s="82">
        <f>J62+J66</f>
        <v>0</v>
      </c>
      <c r="K68" s="59"/>
      <c r="M68" s="141" t="s">
        <v>41</v>
      </c>
      <c r="N68" s="142"/>
      <c r="O68" s="142"/>
      <c r="P68" s="142"/>
      <c r="Q68" s="142"/>
      <c r="R68" s="142"/>
      <c r="S68" s="142"/>
      <c r="T68" s="142"/>
      <c r="U68" s="142"/>
      <c r="V68" s="58">
        <f>V62+V66</f>
        <v>0</v>
      </c>
      <c r="W68" s="59"/>
      <c r="Y68" s="141" t="s">
        <v>50</v>
      </c>
      <c r="Z68" s="142"/>
      <c r="AA68" s="142"/>
      <c r="AB68" s="142"/>
      <c r="AC68" s="142"/>
      <c r="AD68" s="142"/>
      <c r="AE68" s="142"/>
      <c r="AF68" s="142"/>
      <c r="AG68" s="142"/>
      <c r="AH68" s="58">
        <f>AH62+AH66</f>
        <v>0</v>
      </c>
      <c r="AI68" s="59"/>
      <c r="AK68" s="141" t="s">
        <v>71</v>
      </c>
      <c r="AL68" s="142"/>
      <c r="AM68" s="142"/>
      <c r="AN68" s="142"/>
      <c r="AO68" s="142"/>
      <c r="AP68" s="142"/>
      <c r="AQ68" s="142"/>
      <c r="AR68" s="142"/>
      <c r="AS68" s="142"/>
      <c r="AT68" s="58">
        <f>AT62+AT66</f>
        <v>0</v>
      </c>
      <c r="AU68" s="59"/>
    </row>
    <row r="69" spans="1:47" ht="15.75" thickBot="1" x14ac:dyDescent="0.3">
      <c r="M69" s="53"/>
      <c r="N69" s="89"/>
      <c r="O69" s="89"/>
      <c r="P69" s="89"/>
      <c r="Q69" s="89"/>
      <c r="R69" s="89"/>
      <c r="S69" s="89"/>
      <c r="T69" s="89"/>
      <c r="U69" s="89"/>
      <c r="V69" s="89"/>
      <c r="W69" s="90"/>
      <c r="Y69" s="53"/>
      <c r="Z69" s="89"/>
      <c r="AA69" s="89"/>
      <c r="AB69" s="89"/>
      <c r="AC69" s="89"/>
      <c r="AD69" s="89"/>
      <c r="AE69" s="89"/>
      <c r="AF69" s="89"/>
      <c r="AG69" s="89"/>
      <c r="AH69" s="89"/>
      <c r="AI69" s="90"/>
      <c r="AK69" s="53"/>
      <c r="AL69" s="89"/>
      <c r="AM69" s="89"/>
      <c r="AN69" s="89"/>
      <c r="AO69" s="89"/>
      <c r="AP69" s="89"/>
      <c r="AQ69" s="89"/>
      <c r="AR69" s="89"/>
      <c r="AS69" s="89"/>
      <c r="AT69" s="89"/>
      <c r="AU69" s="90"/>
    </row>
    <row r="70" spans="1:47" ht="19.5" thickBot="1" x14ac:dyDescent="0.35">
      <c r="M70" s="84" t="s">
        <v>52</v>
      </c>
      <c r="N70" s="85"/>
      <c r="O70" s="136" t="s">
        <v>42</v>
      </c>
      <c r="P70" s="136"/>
      <c r="Q70" s="86">
        <f>V62+J62</f>
        <v>0</v>
      </c>
      <c r="R70" s="85"/>
      <c r="S70" s="85" t="s">
        <v>43</v>
      </c>
      <c r="T70" s="86">
        <f>J66+V66</f>
        <v>0</v>
      </c>
      <c r="U70" s="85"/>
      <c r="V70" s="87">
        <f>Q70+T70</f>
        <v>0</v>
      </c>
      <c r="W70" s="88"/>
      <c r="Y70" s="84" t="s">
        <v>53</v>
      </c>
      <c r="Z70" s="85"/>
      <c r="AA70" s="136" t="s">
        <v>42</v>
      </c>
      <c r="AB70" s="136"/>
      <c r="AC70" s="86">
        <f>J62+V62+AH62</f>
        <v>0</v>
      </c>
      <c r="AD70" s="85"/>
      <c r="AE70" s="85" t="s">
        <v>43</v>
      </c>
      <c r="AF70" s="86">
        <f>J66+V66+AH66</f>
        <v>0</v>
      </c>
      <c r="AG70" s="85"/>
      <c r="AH70" s="87">
        <f>AC70+AF70</f>
        <v>0</v>
      </c>
      <c r="AI70" s="88"/>
      <c r="AK70" s="84"/>
      <c r="AL70" s="85"/>
      <c r="AM70" s="136"/>
      <c r="AN70" s="136"/>
      <c r="AO70" s="86"/>
      <c r="AP70" s="85"/>
      <c r="AQ70" s="85"/>
      <c r="AR70" s="86"/>
      <c r="AS70" s="85"/>
      <c r="AT70" s="87"/>
      <c r="AU70" s="88"/>
    </row>
    <row r="72" spans="1:47" x14ac:dyDescent="0.25">
      <c r="M72" s="2" t="s">
        <v>13</v>
      </c>
    </row>
  </sheetData>
  <mergeCells count="141">
    <mergeCell ref="M1:W1"/>
    <mergeCell ref="Y1:AI1"/>
    <mergeCell ref="AK1:AU1"/>
    <mergeCell ref="A2:F2"/>
    <mergeCell ref="G2:J2"/>
    <mergeCell ref="M2:R2"/>
    <mergeCell ref="S2:V2"/>
    <mergeCell ref="Y2:AD2"/>
    <mergeCell ref="A1:G1"/>
    <mergeCell ref="H1:I1"/>
    <mergeCell ref="M20:R20"/>
    <mergeCell ref="Y20:AD20"/>
    <mergeCell ref="AK20:AP20"/>
    <mergeCell ref="A21:J21"/>
    <mergeCell ref="M21:V21"/>
    <mergeCell ref="Y21:AH21"/>
    <mergeCell ref="AK21:AT21"/>
    <mergeCell ref="AE2:AH2"/>
    <mergeCell ref="AK2:AP2"/>
    <mergeCell ref="AQ2:AT2"/>
    <mergeCell ref="A3:K3"/>
    <mergeCell ref="M3:W3"/>
    <mergeCell ref="Y3:AI3"/>
    <mergeCell ref="AK3:AU3"/>
    <mergeCell ref="D24:F24"/>
    <mergeCell ref="P24:R24"/>
    <mergeCell ref="AB24:AD24"/>
    <mergeCell ref="AN24:AP24"/>
    <mergeCell ref="A25:K25"/>
    <mergeCell ref="M25:W25"/>
    <mergeCell ref="Y25:AI25"/>
    <mergeCell ref="AK25:AU25"/>
    <mergeCell ref="A22:K22"/>
    <mergeCell ref="M22:W22"/>
    <mergeCell ref="Y22:AI22"/>
    <mergeCell ref="AK22:AU22"/>
    <mergeCell ref="D23:F23"/>
    <mergeCell ref="P23:R23"/>
    <mergeCell ref="AB23:AD23"/>
    <mergeCell ref="AN23:AP23"/>
    <mergeCell ref="D31:F31"/>
    <mergeCell ref="P31:R31"/>
    <mergeCell ref="AB31:AD31"/>
    <mergeCell ref="AN31:AP31"/>
    <mergeCell ref="D32:F32"/>
    <mergeCell ref="P32:R32"/>
    <mergeCell ref="AB32:AD32"/>
    <mergeCell ref="AN32:AP32"/>
    <mergeCell ref="A29:K29"/>
    <mergeCell ref="M29:W29"/>
    <mergeCell ref="Y29:AI29"/>
    <mergeCell ref="AK29:AU29"/>
    <mergeCell ref="D30:F30"/>
    <mergeCell ref="P30:R30"/>
    <mergeCell ref="AB30:AD30"/>
    <mergeCell ref="AN30:AP30"/>
    <mergeCell ref="A35:K35"/>
    <mergeCell ref="M35:W35"/>
    <mergeCell ref="Y35:AI35"/>
    <mergeCell ref="AK35:AU35"/>
    <mergeCell ref="D36:F36"/>
    <mergeCell ref="P36:R36"/>
    <mergeCell ref="AB36:AD36"/>
    <mergeCell ref="AN36:AP36"/>
    <mergeCell ref="D33:F33"/>
    <mergeCell ref="P33:R33"/>
    <mergeCell ref="AB33:AD33"/>
    <mergeCell ref="AN33:AP33"/>
    <mergeCell ref="D34:F34"/>
    <mergeCell ref="P34:R34"/>
    <mergeCell ref="AB34:AD34"/>
    <mergeCell ref="AN34:AP34"/>
    <mergeCell ref="D39:F39"/>
    <mergeCell ref="P39:R39"/>
    <mergeCell ref="AB39:AD39"/>
    <mergeCell ref="AN39:AP39"/>
    <mergeCell ref="D40:F40"/>
    <mergeCell ref="P40:R40"/>
    <mergeCell ref="AB40:AD40"/>
    <mergeCell ref="AN40:AP40"/>
    <mergeCell ref="D37:F37"/>
    <mergeCell ref="P37:R37"/>
    <mergeCell ref="AB37:AD37"/>
    <mergeCell ref="AN37:AP37"/>
    <mergeCell ref="A38:K38"/>
    <mergeCell ref="M38:W38"/>
    <mergeCell ref="Y38:AI38"/>
    <mergeCell ref="AK38:AU38"/>
    <mergeCell ref="D45:F45"/>
    <mergeCell ref="P45:R45"/>
    <mergeCell ref="AB45:AD45"/>
    <mergeCell ref="AN45:AP45"/>
    <mergeCell ref="D46:F46"/>
    <mergeCell ref="P46:R46"/>
    <mergeCell ref="AB46:AD46"/>
    <mergeCell ref="AN46:AP46"/>
    <mergeCell ref="A41:K41"/>
    <mergeCell ref="M41:W41"/>
    <mergeCell ref="Y41:AI41"/>
    <mergeCell ref="AK41:AU41"/>
    <mergeCell ref="A44:K44"/>
    <mergeCell ref="M44:W44"/>
    <mergeCell ref="Y44:AI44"/>
    <mergeCell ref="AK44:AU44"/>
    <mergeCell ref="A49:K49"/>
    <mergeCell ref="M49:W49"/>
    <mergeCell ref="Y49:AI49"/>
    <mergeCell ref="AK49:AU49"/>
    <mergeCell ref="A54:I54"/>
    <mergeCell ref="M54:U54"/>
    <mergeCell ref="Y54:AG54"/>
    <mergeCell ref="AK54:AS54"/>
    <mergeCell ref="D47:F47"/>
    <mergeCell ref="P47:R47"/>
    <mergeCell ref="AB47:AD47"/>
    <mergeCell ref="AN47:AP47"/>
    <mergeCell ref="D48:F48"/>
    <mergeCell ref="P48:R48"/>
    <mergeCell ref="AB48:AD48"/>
    <mergeCell ref="AN48:AP48"/>
    <mergeCell ref="D59:I59"/>
    <mergeCell ref="A62:I62"/>
    <mergeCell ref="M62:U62"/>
    <mergeCell ref="Y62:AG62"/>
    <mergeCell ref="AK62:AS62"/>
    <mergeCell ref="A56:K56"/>
    <mergeCell ref="M56:W56"/>
    <mergeCell ref="Y56:AI56"/>
    <mergeCell ref="AK56:AU56"/>
    <mergeCell ref="D58:I58"/>
    <mergeCell ref="O70:P70"/>
    <mergeCell ref="AA70:AB70"/>
    <mergeCell ref="AM70:AN70"/>
    <mergeCell ref="A64:K64"/>
    <mergeCell ref="M64:W64"/>
    <mergeCell ref="Y64:AI64"/>
    <mergeCell ref="AK64:AU64"/>
    <mergeCell ref="A68:I68"/>
    <mergeCell ref="M68:U68"/>
    <mergeCell ref="Y68:AG68"/>
    <mergeCell ref="AK68:AS6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workbookViewId="0">
      <selection activeCell="A5" sqref="A5"/>
    </sheetView>
  </sheetViews>
  <sheetFormatPr defaultRowHeight="15" x14ac:dyDescent="0.25"/>
  <cols>
    <col min="1" max="1" width="30.85546875" style="2" customWidth="1"/>
    <col min="2" max="2" width="16" style="1" customWidth="1"/>
    <col min="3" max="3" width="7.42578125" style="1" customWidth="1"/>
    <col min="4" max="4" width="9.140625" style="1"/>
    <col min="5" max="5" width="10" style="1" customWidth="1"/>
    <col min="6" max="6" width="8" style="1" customWidth="1"/>
    <col min="7" max="7" width="14" style="1" customWidth="1"/>
    <col min="8" max="8" width="13.140625" style="1" customWidth="1"/>
    <col min="9" max="9" width="11.42578125" style="1" customWidth="1"/>
    <col min="10" max="10" width="17.28515625" style="1" customWidth="1"/>
    <col min="11" max="11" width="8.140625" style="1" customWidth="1"/>
    <col min="12" max="12" width="2.28515625" style="2" customWidth="1"/>
    <col min="13" max="13" width="31" style="2" customWidth="1"/>
    <col min="14" max="14" width="14.5703125" style="2" customWidth="1"/>
    <col min="15" max="15" width="7.42578125" style="2" customWidth="1"/>
    <col min="16" max="16" width="8.5703125" style="2" customWidth="1"/>
    <col min="17" max="17" width="11.5703125" style="2" customWidth="1"/>
    <col min="18" max="18" width="8.140625" style="2" customWidth="1"/>
    <col min="19" max="19" width="13.42578125" style="2" customWidth="1"/>
    <col min="20" max="20" width="12" style="2" customWidth="1"/>
    <col min="21" max="21" width="11" style="2" customWidth="1"/>
    <col min="22" max="22" width="17.28515625" style="2" customWidth="1"/>
    <col min="23" max="23" width="8.28515625" style="2" customWidth="1"/>
    <col min="24" max="24" width="2.28515625" style="2" customWidth="1"/>
    <col min="25" max="25" width="30.85546875" style="2" customWidth="1"/>
    <col min="26" max="26" width="14.7109375" style="2" customWidth="1"/>
    <col min="27" max="27" width="7.5703125" style="2" customWidth="1"/>
    <col min="28" max="28" width="8.85546875" style="2" customWidth="1"/>
    <col min="29" max="29" width="11.85546875" style="2" customWidth="1"/>
    <col min="30" max="30" width="8.28515625" style="2" customWidth="1"/>
    <col min="31" max="31" width="12.85546875" style="2" customWidth="1"/>
    <col min="32" max="32" width="11.85546875" style="2" customWidth="1"/>
    <col min="33" max="33" width="11.28515625" style="2" customWidth="1"/>
    <col min="34" max="34" width="16.7109375" style="2" customWidth="1"/>
    <col min="35" max="35" width="8" style="2" customWidth="1"/>
    <col min="36" max="16384" width="9.140625" style="2"/>
  </cols>
  <sheetData>
    <row r="1" spans="1:35" ht="15.75" thickBot="1" x14ac:dyDescent="0.3">
      <c r="A1" s="106" t="s">
        <v>79</v>
      </c>
      <c r="B1" s="106"/>
      <c r="C1" s="106"/>
      <c r="D1" s="106"/>
      <c r="E1" s="106"/>
      <c r="F1" s="106"/>
      <c r="G1" s="107"/>
      <c r="H1" s="127" t="s">
        <v>74</v>
      </c>
      <c r="I1" s="128"/>
      <c r="J1" s="102">
        <v>192300</v>
      </c>
      <c r="K1" s="101"/>
      <c r="M1" s="105" t="s">
        <v>75</v>
      </c>
      <c r="N1" s="106"/>
      <c r="O1" s="106"/>
      <c r="P1" s="106"/>
      <c r="Q1" s="106"/>
      <c r="R1" s="106"/>
      <c r="S1" s="106"/>
      <c r="T1" s="106"/>
      <c r="U1" s="106"/>
      <c r="V1" s="106"/>
      <c r="W1" s="107"/>
      <c r="Y1" s="105" t="s">
        <v>64</v>
      </c>
      <c r="Z1" s="106"/>
      <c r="AA1" s="106"/>
      <c r="AB1" s="106"/>
      <c r="AC1" s="106"/>
      <c r="AD1" s="106"/>
      <c r="AE1" s="106"/>
      <c r="AF1" s="106"/>
      <c r="AG1" s="106"/>
      <c r="AH1" s="106"/>
      <c r="AI1" s="107"/>
    </row>
    <row r="2" spans="1:35" s="25" customFormat="1" ht="15.75" thickBot="1" x14ac:dyDescent="0.3">
      <c r="A2" s="114" t="s">
        <v>69</v>
      </c>
      <c r="B2" s="115"/>
      <c r="C2" s="115"/>
      <c r="D2" s="115"/>
      <c r="E2" s="115"/>
      <c r="F2" s="115"/>
      <c r="G2" s="115" t="s">
        <v>70</v>
      </c>
      <c r="H2" s="115"/>
      <c r="I2" s="115"/>
      <c r="J2" s="115"/>
      <c r="K2" s="99"/>
      <c r="M2" s="114" t="str">
        <f>A2</f>
        <v xml:space="preserve">TITLE:   </v>
      </c>
      <c r="N2" s="115"/>
      <c r="O2" s="115"/>
      <c r="P2" s="115"/>
      <c r="Q2" s="115"/>
      <c r="R2" s="115"/>
      <c r="S2" s="115" t="str">
        <f>G2</f>
        <v xml:space="preserve">SPONSOR:  </v>
      </c>
      <c r="T2" s="115"/>
      <c r="U2" s="115"/>
      <c r="V2" s="115"/>
      <c r="W2" s="100"/>
      <c r="Y2" s="114" t="str">
        <f>M2</f>
        <v xml:space="preserve">TITLE:   </v>
      </c>
      <c r="Z2" s="115"/>
      <c r="AA2" s="115"/>
      <c r="AB2" s="115"/>
      <c r="AC2" s="115"/>
      <c r="AD2" s="115"/>
      <c r="AE2" s="115" t="str">
        <f>S2</f>
        <v xml:space="preserve">SPONSOR:  </v>
      </c>
      <c r="AF2" s="115"/>
      <c r="AG2" s="115"/>
      <c r="AH2" s="115"/>
      <c r="AI2" s="100"/>
    </row>
    <row r="3" spans="1:35" ht="15.75" customHeight="1" thickBot="1" x14ac:dyDescent="0.3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M3" s="108" t="s">
        <v>36</v>
      </c>
      <c r="N3" s="109"/>
      <c r="O3" s="109"/>
      <c r="P3" s="109"/>
      <c r="Q3" s="109"/>
      <c r="R3" s="109"/>
      <c r="S3" s="109"/>
      <c r="T3" s="109"/>
      <c r="U3" s="109"/>
      <c r="V3" s="109"/>
      <c r="W3" s="110"/>
      <c r="Y3" s="108" t="s">
        <v>36</v>
      </c>
      <c r="Z3" s="109"/>
      <c r="AA3" s="109"/>
      <c r="AB3" s="109"/>
      <c r="AC3" s="109"/>
      <c r="AD3" s="109"/>
      <c r="AE3" s="109"/>
      <c r="AF3" s="109"/>
      <c r="AG3" s="109"/>
      <c r="AH3" s="109"/>
      <c r="AI3" s="110"/>
    </row>
    <row r="4" spans="1:35" ht="29.25" customHeight="1" x14ac:dyDescent="0.25">
      <c r="A4" s="31" t="s">
        <v>0</v>
      </c>
      <c r="B4" s="8" t="s">
        <v>1</v>
      </c>
      <c r="C4" s="14" t="s">
        <v>8</v>
      </c>
      <c r="D4" s="14" t="s">
        <v>2</v>
      </c>
      <c r="E4" s="15" t="s">
        <v>16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11</v>
      </c>
      <c r="M4" s="31" t="s">
        <v>0</v>
      </c>
      <c r="N4" s="8" t="s">
        <v>1</v>
      </c>
      <c r="O4" s="14" t="s">
        <v>8</v>
      </c>
      <c r="P4" s="14" t="s">
        <v>2</v>
      </c>
      <c r="Q4" s="15" t="s">
        <v>16</v>
      </c>
      <c r="R4" s="14" t="s">
        <v>3</v>
      </c>
      <c r="S4" s="14" t="s">
        <v>39</v>
      </c>
      <c r="T4" s="14" t="s">
        <v>5</v>
      </c>
      <c r="U4" s="14" t="s">
        <v>6</v>
      </c>
      <c r="V4" s="14" t="s">
        <v>7</v>
      </c>
      <c r="W4" s="14" t="s">
        <v>11</v>
      </c>
      <c r="Y4" s="31" t="s">
        <v>0</v>
      </c>
      <c r="Z4" s="8" t="s">
        <v>1</v>
      </c>
      <c r="AA4" s="14" t="s">
        <v>8</v>
      </c>
      <c r="AB4" s="14" t="s">
        <v>2</v>
      </c>
      <c r="AC4" s="15" t="s">
        <v>16</v>
      </c>
      <c r="AD4" s="14" t="s">
        <v>3</v>
      </c>
      <c r="AE4" s="14" t="s">
        <v>39</v>
      </c>
      <c r="AF4" s="14" t="s">
        <v>5</v>
      </c>
      <c r="AG4" s="14" t="s">
        <v>6</v>
      </c>
      <c r="AH4" s="14" t="s">
        <v>7</v>
      </c>
      <c r="AI4" s="14" t="s">
        <v>11</v>
      </c>
    </row>
    <row r="5" spans="1:35" x14ac:dyDescent="0.25">
      <c r="A5" s="32"/>
      <c r="B5" s="18"/>
      <c r="C5" s="18">
        <v>12</v>
      </c>
      <c r="D5" s="19">
        <v>0</v>
      </c>
      <c r="E5" s="77">
        <f>C5*D5</f>
        <v>0</v>
      </c>
      <c r="F5" s="18">
        <v>0.32</v>
      </c>
      <c r="G5" s="20"/>
      <c r="H5" s="75">
        <f t="shared" ref="H5:H19" si="0">IF($J$1=0,(C5*D5)*(G5/12),(IF(G5&lt;=$J$1,(C5*D5)*(G5/12),(C5*D5)*($J$1/12))))</f>
        <v>0</v>
      </c>
      <c r="I5" s="75">
        <f>H5*F5</f>
        <v>0</v>
      </c>
      <c r="J5" s="75">
        <f>H5+I5</f>
        <v>0</v>
      </c>
      <c r="K5" s="18" t="s">
        <v>13</v>
      </c>
      <c r="M5" s="32">
        <f>A5</f>
        <v>0</v>
      </c>
      <c r="N5" s="18">
        <f>B5</f>
        <v>0</v>
      </c>
      <c r="O5" s="18">
        <f>C5</f>
        <v>12</v>
      </c>
      <c r="P5" s="19">
        <f>D5</f>
        <v>0</v>
      </c>
      <c r="Q5" s="77">
        <f>O5*P5</f>
        <v>0</v>
      </c>
      <c r="R5" s="18">
        <v>0.32</v>
      </c>
      <c r="S5" s="20">
        <f t="shared" ref="S5:S19" si="1">G5*1.02</f>
        <v>0</v>
      </c>
      <c r="T5" s="75">
        <f t="shared" ref="T5:T19" si="2">IF($J$1=0,(O5*P5)*(S5/12),(IF(S5&lt;=$J$1,(O5*P5)*(S5/12),(O5*P5)*($J$1/12))))</f>
        <v>0</v>
      </c>
      <c r="U5" s="75">
        <f>T5*R5</f>
        <v>0</v>
      </c>
      <c r="V5" s="75">
        <f>T5+U5</f>
        <v>0</v>
      </c>
      <c r="W5" s="18" t="str">
        <f>K5</f>
        <v xml:space="preserve"> </v>
      </c>
      <c r="Y5" s="32">
        <f>M5</f>
        <v>0</v>
      </c>
      <c r="Z5" s="18">
        <f>N5</f>
        <v>0</v>
      </c>
      <c r="AA5" s="18"/>
      <c r="AB5" s="19"/>
      <c r="AC5" s="77"/>
      <c r="AD5" s="18"/>
      <c r="AE5" s="20" t="s">
        <v>13</v>
      </c>
      <c r="AF5" s="75">
        <f>H5+T5</f>
        <v>0</v>
      </c>
      <c r="AG5" s="75">
        <f>I5+U5</f>
        <v>0</v>
      </c>
      <c r="AH5" s="75">
        <f>AF5+AG5</f>
        <v>0</v>
      </c>
      <c r="AI5" s="18" t="str">
        <f>W5</f>
        <v xml:space="preserve"> </v>
      </c>
    </row>
    <row r="6" spans="1:35" x14ac:dyDescent="0.25">
      <c r="A6" s="32"/>
      <c r="B6" s="18" t="s">
        <v>13</v>
      </c>
      <c r="C6" s="18">
        <v>12</v>
      </c>
      <c r="D6" s="19">
        <v>0</v>
      </c>
      <c r="E6" s="77">
        <f t="shared" ref="E6:E19" si="3">C6*D6</f>
        <v>0</v>
      </c>
      <c r="F6" s="18">
        <v>0.32</v>
      </c>
      <c r="G6" s="20"/>
      <c r="H6" s="75">
        <f t="shared" si="0"/>
        <v>0</v>
      </c>
      <c r="I6" s="75">
        <f>H6*F6</f>
        <v>0</v>
      </c>
      <c r="J6" s="75">
        <f>H6+I6</f>
        <v>0</v>
      </c>
      <c r="K6" s="18" t="s">
        <v>13</v>
      </c>
      <c r="M6" s="32">
        <f t="shared" ref="M6:P19" si="4">A6</f>
        <v>0</v>
      </c>
      <c r="N6" s="18" t="str">
        <f t="shared" si="4"/>
        <v xml:space="preserve"> </v>
      </c>
      <c r="O6" s="18">
        <f t="shared" si="4"/>
        <v>12</v>
      </c>
      <c r="P6" s="19">
        <f t="shared" si="4"/>
        <v>0</v>
      </c>
      <c r="Q6" s="77">
        <f t="shared" ref="Q6" si="5">O6*P6</f>
        <v>0</v>
      </c>
      <c r="R6" s="18">
        <v>0.32</v>
      </c>
      <c r="S6" s="20">
        <f t="shared" si="1"/>
        <v>0</v>
      </c>
      <c r="T6" s="75">
        <f t="shared" si="2"/>
        <v>0</v>
      </c>
      <c r="U6" s="75">
        <f>T6*R6</f>
        <v>0</v>
      </c>
      <c r="V6" s="75">
        <f>T6+U6</f>
        <v>0</v>
      </c>
      <c r="W6" s="18" t="str">
        <f t="shared" ref="W6:W17" si="6">K6</f>
        <v xml:space="preserve"> </v>
      </c>
      <c r="Y6" s="32">
        <f t="shared" ref="Y6:Y19" si="7">M6</f>
        <v>0</v>
      </c>
      <c r="Z6" s="18" t="str">
        <f t="shared" ref="Z6:Z19" si="8">N6</f>
        <v xml:space="preserve"> </v>
      </c>
      <c r="AA6" s="18"/>
      <c r="AB6" s="19"/>
      <c r="AC6" s="77"/>
      <c r="AD6" s="18"/>
      <c r="AE6" s="20" t="s">
        <v>13</v>
      </c>
      <c r="AF6" s="75">
        <f t="shared" ref="AF6:AF19" si="9">H6+T6</f>
        <v>0</v>
      </c>
      <c r="AG6" s="75">
        <f t="shared" ref="AG6:AG19" si="10">I6+U6</f>
        <v>0</v>
      </c>
      <c r="AH6" s="75">
        <f t="shared" ref="AH6:AH19" si="11">AF6+AG6</f>
        <v>0</v>
      </c>
      <c r="AI6" s="18" t="str">
        <f t="shared" ref="AI6:AI19" si="12">W6</f>
        <v xml:space="preserve"> </v>
      </c>
    </row>
    <row r="7" spans="1:35" x14ac:dyDescent="0.25">
      <c r="A7" s="32"/>
      <c r="B7" s="18" t="s">
        <v>13</v>
      </c>
      <c r="C7" s="18">
        <v>12</v>
      </c>
      <c r="D7" s="19">
        <v>0</v>
      </c>
      <c r="E7" s="77">
        <f>C7*D7</f>
        <v>0</v>
      </c>
      <c r="F7" s="18">
        <v>0.32</v>
      </c>
      <c r="G7" s="20"/>
      <c r="H7" s="75">
        <f t="shared" si="0"/>
        <v>0</v>
      </c>
      <c r="I7" s="75">
        <f>H7*F7</f>
        <v>0</v>
      </c>
      <c r="J7" s="75">
        <f>H7+I7</f>
        <v>0</v>
      </c>
      <c r="K7" s="18" t="s">
        <v>63</v>
      </c>
      <c r="M7" s="32">
        <f t="shared" si="4"/>
        <v>0</v>
      </c>
      <c r="N7" s="18" t="str">
        <f t="shared" si="4"/>
        <v xml:space="preserve"> </v>
      </c>
      <c r="O7" s="18">
        <f t="shared" si="4"/>
        <v>12</v>
      </c>
      <c r="P7" s="19">
        <f t="shared" si="4"/>
        <v>0</v>
      </c>
      <c r="Q7" s="77">
        <f>O7*P7</f>
        <v>0</v>
      </c>
      <c r="R7" s="18">
        <v>0.32</v>
      </c>
      <c r="S7" s="20">
        <f t="shared" si="1"/>
        <v>0</v>
      </c>
      <c r="T7" s="75">
        <f t="shared" si="2"/>
        <v>0</v>
      </c>
      <c r="U7" s="75">
        <f>T7*R7</f>
        <v>0</v>
      </c>
      <c r="V7" s="75">
        <f>T7+U7</f>
        <v>0</v>
      </c>
      <c r="W7" s="18" t="str">
        <f t="shared" si="6"/>
        <v xml:space="preserve">  </v>
      </c>
      <c r="Y7" s="32">
        <f t="shared" si="7"/>
        <v>0</v>
      </c>
      <c r="Z7" s="18" t="str">
        <f t="shared" si="8"/>
        <v xml:space="preserve"> </v>
      </c>
      <c r="AA7" s="18"/>
      <c r="AB7" s="19"/>
      <c r="AC7" s="77"/>
      <c r="AD7" s="18"/>
      <c r="AE7" s="20" t="s">
        <v>13</v>
      </c>
      <c r="AF7" s="75">
        <f t="shared" si="9"/>
        <v>0</v>
      </c>
      <c r="AG7" s="75">
        <f t="shared" si="10"/>
        <v>0</v>
      </c>
      <c r="AH7" s="75">
        <f t="shared" si="11"/>
        <v>0</v>
      </c>
      <c r="AI7" s="18" t="str">
        <f t="shared" si="12"/>
        <v xml:space="preserve">  </v>
      </c>
    </row>
    <row r="8" spans="1:35" x14ac:dyDescent="0.25">
      <c r="A8" s="32"/>
      <c r="B8" s="18" t="s">
        <v>13</v>
      </c>
      <c r="C8" s="18">
        <v>12</v>
      </c>
      <c r="D8" s="19">
        <v>0</v>
      </c>
      <c r="E8" s="77">
        <f>C8*D8</f>
        <v>0</v>
      </c>
      <c r="F8" s="18">
        <v>0.32</v>
      </c>
      <c r="G8" s="20"/>
      <c r="H8" s="75">
        <f t="shared" si="0"/>
        <v>0</v>
      </c>
      <c r="I8" s="75">
        <f>H8*F8</f>
        <v>0</v>
      </c>
      <c r="J8" s="75">
        <f>H8+I8</f>
        <v>0</v>
      </c>
      <c r="K8" s="18" t="s">
        <v>13</v>
      </c>
      <c r="M8" s="32">
        <f t="shared" si="4"/>
        <v>0</v>
      </c>
      <c r="N8" s="18" t="str">
        <f t="shared" si="4"/>
        <v xml:space="preserve"> </v>
      </c>
      <c r="O8" s="18">
        <f t="shared" si="4"/>
        <v>12</v>
      </c>
      <c r="P8" s="19">
        <f t="shared" si="4"/>
        <v>0</v>
      </c>
      <c r="Q8" s="77">
        <f>O8*P8</f>
        <v>0</v>
      </c>
      <c r="R8" s="18">
        <v>0.32</v>
      </c>
      <c r="S8" s="20">
        <f t="shared" si="1"/>
        <v>0</v>
      </c>
      <c r="T8" s="75">
        <f t="shared" si="2"/>
        <v>0</v>
      </c>
      <c r="U8" s="75">
        <f>T8*R8</f>
        <v>0</v>
      </c>
      <c r="V8" s="75">
        <f>T8+U8</f>
        <v>0</v>
      </c>
      <c r="W8" s="18" t="str">
        <f t="shared" si="6"/>
        <v xml:space="preserve"> </v>
      </c>
      <c r="Y8" s="32">
        <f t="shared" si="7"/>
        <v>0</v>
      </c>
      <c r="Z8" s="18" t="str">
        <f t="shared" si="8"/>
        <v xml:space="preserve"> </v>
      </c>
      <c r="AA8" s="18"/>
      <c r="AB8" s="19"/>
      <c r="AC8" s="77"/>
      <c r="AD8" s="18"/>
      <c r="AE8" s="20" t="s">
        <v>13</v>
      </c>
      <c r="AF8" s="75">
        <f t="shared" si="9"/>
        <v>0</v>
      </c>
      <c r="AG8" s="75">
        <f t="shared" si="10"/>
        <v>0</v>
      </c>
      <c r="AH8" s="75">
        <f t="shared" si="11"/>
        <v>0</v>
      </c>
      <c r="AI8" s="18" t="str">
        <f t="shared" si="12"/>
        <v xml:space="preserve"> </v>
      </c>
    </row>
    <row r="9" spans="1:35" x14ac:dyDescent="0.25">
      <c r="A9" s="32"/>
      <c r="B9" s="18" t="s">
        <v>13</v>
      </c>
      <c r="C9" s="18">
        <v>12</v>
      </c>
      <c r="D9" s="19">
        <v>0</v>
      </c>
      <c r="E9" s="77">
        <f t="shared" si="3"/>
        <v>0</v>
      </c>
      <c r="F9" s="18">
        <v>0.32</v>
      </c>
      <c r="G9" s="20"/>
      <c r="H9" s="75">
        <f t="shared" si="0"/>
        <v>0</v>
      </c>
      <c r="I9" s="75">
        <f>H9*F9</f>
        <v>0</v>
      </c>
      <c r="J9" s="75">
        <f t="shared" ref="J9:J19" si="13">H9+I9</f>
        <v>0</v>
      </c>
      <c r="K9" s="18" t="s">
        <v>13</v>
      </c>
      <c r="M9" s="32">
        <f t="shared" si="4"/>
        <v>0</v>
      </c>
      <c r="N9" s="18" t="str">
        <f t="shared" si="4"/>
        <v xml:space="preserve"> </v>
      </c>
      <c r="O9" s="18">
        <f t="shared" si="4"/>
        <v>12</v>
      </c>
      <c r="P9" s="19">
        <f t="shared" si="4"/>
        <v>0</v>
      </c>
      <c r="Q9" s="77">
        <f t="shared" ref="Q9:Q19" si="14">O9*P9</f>
        <v>0</v>
      </c>
      <c r="R9" s="18">
        <v>0.32</v>
      </c>
      <c r="S9" s="20">
        <f t="shared" si="1"/>
        <v>0</v>
      </c>
      <c r="T9" s="75">
        <f t="shared" si="2"/>
        <v>0</v>
      </c>
      <c r="U9" s="75">
        <f>T9*R9</f>
        <v>0</v>
      </c>
      <c r="V9" s="75">
        <f t="shared" ref="V9:V19" si="15">T9+U9</f>
        <v>0</v>
      </c>
      <c r="W9" s="18" t="str">
        <f t="shared" si="6"/>
        <v xml:space="preserve"> </v>
      </c>
      <c r="Y9" s="32">
        <f t="shared" si="7"/>
        <v>0</v>
      </c>
      <c r="Z9" s="18" t="str">
        <f t="shared" si="8"/>
        <v xml:space="preserve"> </v>
      </c>
      <c r="AA9" s="18"/>
      <c r="AB9" s="19"/>
      <c r="AC9" s="77"/>
      <c r="AD9" s="18"/>
      <c r="AE9" s="20" t="s">
        <v>13</v>
      </c>
      <c r="AF9" s="75">
        <f t="shared" si="9"/>
        <v>0</v>
      </c>
      <c r="AG9" s="75">
        <f t="shared" si="10"/>
        <v>0</v>
      </c>
      <c r="AH9" s="75">
        <f t="shared" si="11"/>
        <v>0</v>
      </c>
      <c r="AI9" s="18" t="str">
        <f t="shared" si="12"/>
        <v xml:space="preserve"> </v>
      </c>
    </row>
    <row r="10" spans="1:35" x14ac:dyDescent="0.25">
      <c r="A10" s="32"/>
      <c r="B10" s="18" t="s">
        <v>13</v>
      </c>
      <c r="C10" s="18">
        <v>12</v>
      </c>
      <c r="D10" s="19">
        <v>0</v>
      </c>
      <c r="E10" s="77">
        <f t="shared" si="3"/>
        <v>0</v>
      </c>
      <c r="F10" s="18">
        <v>0.32</v>
      </c>
      <c r="G10" s="20"/>
      <c r="H10" s="75">
        <f t="shared" si="0"/>
        <v>0</v>
      </c>
      <c r="I10" s="75">
        <f t="shared" ref="I10:I19" si="16">H10*F10</f>
        <v>0</v>
      </c>
      <c r="J10" s="75">
        <f t="shared" si="13"/>
        <v>0</v>
      </c>
      <c r="K10" s="18" t="s">
        <v>13</v>
      </c>
      <c r="M10" s="32">
        <f t="shared" si="4"/>
        <v>0</v>
      </c>
      <c r="N10" s="18" t="str">
        <f t="shared" si="4"/>
        <v xml:space="preserve"> </v>
      </c>
      <c r="O10" s="18">
        <f t="shared" si="4"/>
        <v>12</v>
      </c>
      <c r="P10" s="19">
        <f t="shared" si="4"/>
        <v>0</v>
      </c>
      <c r="Q10" s="77">
        <f t="shared" si="14"/>
        <v>0</v>
      </c>
      <c r="R10" s="18">
        <v>0.32</v>
      </c>
      <c r="S10" s="20">
        <f t="shared" si="1"/>
        <v>0</v>
      </c>
      <c r="T10" s="75">
        <f t="shared" si="2"/>
        <v>0</v>
      </c>
      <c r="U10" s="75">
        <f t="shared" ref="U10:U17" si="17">T10*R10</f>
        <v>0</v>
      </c>
      <c r="V10" s="75">
        <f t="shared" si="15"/>
        <v>0</v>
      </c>
      <c r="W10" s="18" t="str">
        <f t="shared" si="6"/>
        <v xml:space="preserve"> </v>
      </c>
      <c r="Y10" s="32">
        <f t="shared" si="7"/>
        <v>0</v>
      </c>
      <c r="Z10" s="18" t="str">
        <f t="shared" si="8"/>
        <v xml:space="preserve"> </v>
      </c>
      <c r="AA10" s="18"/>
      <c r="AB10" s="19"/>
      <c r="AC10" s="77"/>
      <c r="AD10" s="18"/>
      <c r="AE10" s="20" t="s">
        <v>13</v>
      </c>
      <c r="AF10" s="75">
        <f t="shared" si="9"/>
        <v>0</v>
      </c>
      <c r="AG10" s="75">
        <f t="shared" si="10"/>
        <v>0</v>
      </c>
      <c r="AH10" s="75">
        <f t="shared" si="11"/>
        <v>0</v>
      </c>
      <c r="AI10" s="18" t="str">
        <f t="shared" si="12"/>
        <v xml:space="preserve"> </v>
      </c>
    </row>
    <row r="11" spans="1:35" x14ac:dyDescent="0.25">
      <c r="A11" s="32"/>
      <c r="B11" s="18" t="s">
        <v>13</v>
      </c>
      <c r="C11" s="18">
        <v>12</v>
      </c>
      <c r="D11" s="19">
        <v>0</v>
      </c>
      <c r="E11" s="77">
        <f t="shared" si="3"/>
        <v>0</v>
      </c>
      <c r="F11" s="18">
        <v>0.32</v>
      </c>
      <c r="G11" s="20"/>
      <c r="H11" s="75">
        <f t="shared" si="0"/>
        <v>0</v>
      </c>
      <c r="I11" s="75">
        <f t="shared" si="16"/>
        <v>0</v>
      </c>
      <c r="J11" s="75">
        <f t="shared" si="13"/>
        <v>0</v>
      </c>
      <c r="K11" s="18" t="s">
        <v>13</v>
      </c>
      <c r="M11" s="32">
        <f t="shared" si="4"/>
        <v>0</v>
      </c>
      <c r="N11" s="18" t="str">
        <f t="shared" si="4"/>
        <v xml:space="preserve"> </v>
      </c>
      <c r="O11" s="18">
        <f t="shared" si="4"/>
        <v>12</v>
      </c>
      <c r="P11" s="19">
        <f t="shared" si="4"/>
        <v>0</v>
      </c>
      <c r="Q11" s="77">
        <f t="shared" si="14"/>
        <v>0</v>
      </c>
      <c r="R11" s="18">
        <v>0.32</v>
      </c>
      <c r="S11" s="20">
        <f t="shared" si="1"/>
        <v>0</v>
      </c>
      <c r="T11" s="75">
        <f t="shared" si="2"/>
        <v>0</v>
      </c>
      <c r="U11" s="75">
        <f t="shared" si="17"/>
        <v>0</v>
      </c>
      <c r="V11" s="75">
        <f t="shared" si="15"/>
        <v>0</v>
      </c>
      <c r="W11" s="18" t="str">
        <f t="shared" si="6"/>
        <v xml:space="preserve"> </v>
      </c>
      <c r="Y11" s="32">
        <f t="shared" si="7"/>
        <v>0</v>
      </c>
      <c r="Z11" s="18" t="str">
        <f t="shared" si="8"/>
        <v xml:space="preserve"> </v>
      </c>
      <c r="AA11" s="18"/>
      <c r="AB11" s="19"/>
      <c r="AC11" s="77"/>
      <c r="AD11" s="18"/>
      <c r="AE11" s="20" t="s">
        <v>13</v>
      </c>
      <c r="AF11" s="75">
        <f t="shared" si="9"/>
        <v>0</v>
      </c>
      <c r="AG11" s="75">
        <f t="shared" si="10"/>
        <v>0</v>
      </c>
      <c r="AH11" s="75">
        <f t="shared" si="11"/>
        <v>0</v>
      </c>
      <c r="AI11" s="18" t="str">
        <f t="shared" si="12"/>
        <v xml:space="preserve"> </v>
      </c>
    </row>
    <row r="12" spans="1:35" x14ac:dyDescent="0.25">
      <c r="A12" s="32"/>
      <c r="B12" s="18" t="s">
        <v>13</v>
      </c>
      <c r="C12" s="18">
        <v>12</v>
      </c>
      <c r="D12" s="19">
        <v>0</v>
      </c>
      <c r="E12" s="77">
        <f t="shared" si="3"/>
        <v>0</v>
      </c>
      <c r="F12" s="18">
        <v>0.32</v>
      </c>
      <c r="G12" s="20"/>
      <c r="H12" s="75">
        <f t="shared" si="0"/>
        <v>0</v>
      </c>
      <c r="I12" s="75">
        <f t="shared" si="16"/>
        <v>0</v>
      </c>
      <c r="J12" s="75">
        <f t="shared" si="13"/>
        <v>0</v>
      </c>
      <c r="K12" s="18" t="s">
        <v>13</v>
      </c>
      <c r="M12" s="32">
        <f t="shared" si="4"/>
        <v>0</v>
      </c>
      <c r="N12" s="18" t="str">
        <f t="shared" si="4"/>
        <v xml:space="preserve"> </v>
      </c>
      <c r="O12" s="18">
        <f t="shared" si="4"/>
        <v>12</v>
      </c>
      <c r="P12" s="19">
        <f t="shared" si="4"/>
        <v>0</v>
      </c>
      <c r="Q12" s="77">
        <f t="shared" si="14"/>
        <v>0</v>
      </c>
      <c r="R12" s="18">
        <v>0.32</v>
      </c>
      <c r="S12" s="20">
        <f t="shared" si="1"/>
        <v>0</v>
      </c>
      <c r="T12" s="75">
        <f t="shared" si="2"/>
        <v>0</v>
      </c>
      <c r="U12" s="75">
        <f t="shared" si="17"/>
        <v>0</v>
      </c>
      <c r="V12" s="75">
        <f t="shared" si="15"/>
        <v>0</v>
      </c>
      <c r="W12" s="18" t="str">
        <f t="shared" si="6"/>
        <v xml:space="preserve"> </v>
      </c>
      <c r="Y12" s="32">
        <f t="shared" si="7"/>
        <v>0</v>
      </c>
      <c r="Z12" s="18" t="str">
        <f t="shared" si="8"/>
        <v xml:space="preserve"> </v>
      </c>
      <c r="AA12" s="18"/>
      <c r="AB12" s="19"/>
      <c r="AC12" s="77"/>
      <c r="AD12" s="18"/>
      <c r="AE12" s="20" t="s">
        <v>13</v>
      </c>
      <c r="AF12" s="75">
        <f t="shared" si="9"/>
        <v>0</v>
      </c>
      <c r="AG12" s="75">
        <f t="shared" si="10"/>
        <v>0</v>
      </c>
      <c r="AH12" s="75">
        <f t="shared" si="11"/>
        <v>0</v>
      </c>
      <c r="AI12" s="18" t="str">
        <f t="shared" si="12"/>
        <v xml:space="preserve"> </v>
      </c>
    </row>
    <row r="13" spans="1:35" x14ac:dyDescent="0.25">
      <c r="A13" s="32"/>
      <c r="B13" s="18" t="s">
        <v>13</v>
      </c>
      <c r="C13" s="18">
        <v>12</v>
      </c>
      <c r="D13" s="19">
        <v>0</v>
      </c>
      <c r="E13" s="77">
        <f t="shared" si="3"/>
        <v>0</v>
      </c>
      <c r="F13" s="18">
        <v>0.32</v>
      </c>
      <c r="G13" s="20"/>
      <c r="H13" s="75">
        <f t="shared" si="0"/>
        <v>0</v>
      </c>
      <c r="I13" s="75">
        <f t="shared" si="16"/>
        <v>0</v>
      </c>
      <c r="J13" s="75">
        <f t="shared" si="13"/>
        <v>0</v>
      </c>
      <c r="K13" s="18" t="s">
        <v>13</v>
      </c>
      <c r="M13" s="32">
        <f t="shared" si="4"/>
        <v>0</v>
      </c>
      <c r="N13" s="18" t="str">
        <f t="shared" si="4"/>
        <v xml:space="preserve"> </v>
      </c>
      <c r="O13" s="18">
        <f t="shared" si="4"/>
        <v>12</v>
      </c>
      <c r="P13" s="19">
        <f t="shared" si="4"/>
        <v>0</v>
      </c>
      <c r="Q13" s="77">
        <f t="shared" si="14"/>
        <v>0</v>
      </c>
      <c r="R13" s="18">
        <v>0.32</v>
      </c>
      <c r="S13" s="20">
        <f t="shared" si="1"/>
        <v>0</v>
      </c>
      <c r="T13" s="75">
        <f t="shared" si="2"/>
        <v>0</v>
      </c>
      <c r="U13" s="75">
        <f t="shared" si="17"/>
        <v>0</v>
      </c>
      <c r="V13" s="75">
        <f t="shared" si="15"/>
        <v>0</v>
      </c>
      <c r="W13" s="18" t="str">
        <f t="shared" si="6"/>
        <v xml:space="preserve"> </v>
      </c>
      <c r="Y13" s="32">
        <f t="shared" si="7"/>
        <v>0</v>
      </c>
      <c r="Z13" s="18" t="str">
        <f t="shared" si="8"/>
        <v xml:space="preserve"> </v>
      </c>
      <c r="AA13" s="18"/>
      <c r="AB13" s="19"/>
      <c r="AC13" s="77"/>
      <c r="AD13" s="18"/>
      <c r="AE13" s="20" t="s">
        <v>13</v>
      </c>
      <c r="AF13" s="75">
        <f t="shared" si="9"/>
        <v>0</v>
      </c>
      <c r="AG13" s="75">
        <f t="shared" si="10"/>
        <v>0</v>
      </c>
      <c r="AH13" s="75">
        <f t="shared" si="11"/>
        <v>0</v>
      </c>
      <c r="AI13" s="18" t="str">
        <f t="shared" si="12"/>
        <v xml:space="preserve"> </v>
      </c>
    </row>
    <row r="14" spans="1:35" x14ac:dyDescent="0.25">
      <c r="A14" s="32"/>
      <c r="B14" s="18" t="s">
        <v>13</v>
      </c>
      <c r="C14" s="18">
        <v>12</v>
      </c>
      <c r="D14" s="19">
        <v>0</v>
      </c>
      <c r="E14" s="77">
        <f t="shared" si="3"/>
        <v>0</v>
      </c>
      <c r="F14" s="18">
        <v>0.32</v>
      </c>
      <c r="G14" s="20"/>
      <c r="H14" s="75">
        <f t="shared" si="0"/>
        <v>0</v>
      </c>
      <c r="I14" s="75">
        <f t="shared" si="16"/>
        <v>0</v>
      </c>
      <c r="J14" s="75">
        <f t="shared" si="13"/>
        <v>0</v>
      </c>
      <c r="K14" s="18" t="s">
        <v>13</v>
      </c>
      <c r="M14" s="32">
        <f t="shared" si="4"/>
        <v>0</v>
      </c>
      <c r="N14" s="18" t="str">
        <f t="shared" si="4"/>
        <v xml:space="preserve"> </v>
      </c>
      <c r="O14" s="18">
        <f t="shared" si="4"/>
        <v>12</v>
      </c>
      <c r="P14" s="19">
        <f t="shared" si="4"/>
        <v>0</v>
      </c>
      <c r="Q14" s="77">
        <f t="shared" si="14"/>
        <v>0</v>
      </c>
      <c r="R14" s="18">
        <v>0.32</v>
      </c>
      <c r="S14" s="20">
        <f t="shared" si="1"/>
        <v>0</v>
      </c>
      <c r="T14" s="75">
        <f t="shared" si="2"/>
        <v>0</v>
      </c>
      <c r="U14" s="75">
        <f t="shared" si="17"/>
        <v>0</v>
      </c>
      <c r="V14" s="75">
        <f t="shared" si="15"/>
        <v>0</v>
      </c>
      <c r="W14" s="18" t="str">
        <f t="shared" si="6"/>
        <v xml:space="preserve"> </v>
      </c>
      <c r="Y14" s="32">
        <f t="shared" si="7"/>
        <v>0</v>
      </c>
      <c r="Z14" s="18" t="str">
        <f t="shared" si="8"/>
        <v xml:space="preserve"> </v>
      </c>
      <c r="AA14" s="18"/>
      <c r="AB14" s="19"/>
      <c r="AC14" s="77"/>
      <c r="AD14" s="18"/>
      <c r="AE14" s="20" t="s">
        <v>13</v>
      </c>
      <c r="AF14" s="75">
        <f t="shared" si="9"/>
        <v>0</v>
      </c>
      <c r="AG14" s="75">
        <f t="shared" si="10"/>
        <v>0</v>
      </c>
      <c r="AH14" s="75">
        <f t="shared" si="11"/>
        <v>0</v>
      </c>
      <c r="AI14" s="18" t="str">
        <f t="shared" si="12"/>
        <v xml:space="preserve"> </v>
      </c>
    </row>
    <row r="15" spans="1:35" x14ac:dyDescent="0.25">
      <c r="A15" s="32"/>
      <c r="B15" s="18" t="s">
        <v>13</v>
      </c>
      <c r="C15" s="18">
        <v>12</v>
      </c>
      <c r="D15" s="19">
        <v>0</v>
      </c>
      <c r="E15" s="77">
        <f t="shared" si="3"/>
        <v>0</v>
      </c>
      <c r="F15" s="18">
        <v>0.32</v>
      </c>
      <c r="G15" s="20"/>
      <c r="H15" s="75">
        <f t="shared" si="0"/>
        <v>0</v>
      </c>
      <c r="I15" s="75">
        <f t="shared" si="16"/>
        <v>0</v>
      </c>
      <c r="J15" s="75">
        <f t="shared" si="13"/>
        <v>0</v>
      </c>
      <c r="K15" s="18" t="s">
        <v>13</v>
      </c>
      <c r="M15" s="32">
        <f t="shared" si="4"/>
        <v>0</v>
      </c>
      <c r="N15" s="18" t="str">
        <f t="shared" si="4"/>
        <v xml:space="preserve"> </v>
      </c>
      <c r="O15" s="18">
        <f t="shared" si="4"/>
        <v>12</v>
      </c>
      <c r="P15" s="19">
        <f t="shared" si="4"/>
        <v>0</v>
      </c>
      <c r="Q15" s="77">
        <f t="shared" si="14"/>
        <v>0</v>
      </c>
      <c r="R15" s="18">
        <v>0.32</v>
      </c>
      <c r="S15" s="20">
        <f t="shared" si="1"/>
        <v>0</v>
      </c>
      <c r="T15" s="75">
        <f t="shared" si="2"/>
        <v>0</v>
      </c>
      <c r="U15" s="75">
        <f t="shared" si="17"/>
        <v>0</v>
      </c>
      <c r="V15" s="75">
        <f t="shared" si="15"/>
        <v>0</v>
      </c>
      <c r="W15" s="18" t="str">
        <f t="shared" si="6"/>
        <v xml:space="preserve"> </v>
      </c>
      <c r="Y15" s="32">
        <f t="shared" si="7"/>
        <v>0</v>
      </c>
      <c r="Z15" s="18" t="str">
        <f t="shared" si="8"/>
        <v xml:space="preserve"> </v>
      </c>
      <c r="AA15" s="18"/>
      <c r="AB15" s="19"/>
      <c r="AC15" s="77"/>
      <c r="AD15" s="18"/>
      <c r="AE15" s="20" t="s">
        <v>13</v>
      </c>
      <c r="AF15" s="75">
        <f t="shared" si="9"/>
        <v>0</v>
      </c>
      <c r="AG15" s="75">
        <f t="shared" si="10"/>
        <v>0</v>
      </c>
      <c r="AH15" s="75">
        <f t="shared" si="11"/>
        <v>0</v>
      </c>
      <c r="AI15" s="18" t="str">
        <f t="shared" si="12"/>
        <v xml:space="preserve"> </v>
      </c>
    </row>
    <row r="16" spans="1:35" x14ac:dyDescent="0.25">
      <c r="A16" s="32"/>
      <c r="B16" s="18" t="s">
        <v>13</v>
      </c>
      <c r="C16" s="18">
        <v>12</v>
      </c>
      <c r="D16" s="19">
        <v>0</v>
      </c>
      <c r="E16" s="77">
        <f t="shared" si="3"/>
        <v>0</v>
      </c>
      <c r="F16" s="18">
        <v>0.32</v>
      </c>
      <c r="G16" s="20"/>
      <c r="H16" s="75">
        <f t="shared" si="0"/>
        <v>0</v>
      </c>
      <c r="I16" s="75">
        <f t="shared" si="16"/>
        <v>0</v>
      </c>
      <c r="J16" s="75">
        <f t="shared" si="13"/>
        <v>0</v>
      </c>
      <c r="K16" s="18" t="s">
        <v>13</v>
      </c>
      <c r="M16" s="32">
        <f t="shared" si="4"/>
        <v>0</v>
      </c>
      <c r="N16" s="18" t="str">
        <f t="shared" si="4"/>
        <v xml:space="preserve"> </v>
      </c>
      <c r="O16" s="18">
        <f t="shared" si="4"/>
        <v>12</v>
      </c>
      <c r="P16" s="19">
        <f t="shared" si="4"/>
        <v>0</v>
      </c>
      <c r="Q16" s="77">
        <f t="shared" si="14"/>
        <v>0</v>
      </c>
      <c r="R16" s="18">
        <v>0.32</v>
      </c>
      <c r="S16" s="20">
        <f t="shared" si="1"/>
        <v>0</v>
      </c>
      <c r="T16" s="75">
        <f t="shared" si="2"/>
        <v>0</v>
      </c>
      <c r="U16" s="75">
        <f t="shared" si="17"/>
        <v>0</v>
      </c>
      <c r="V16" s="75">
        <f t="shared" si="15"/>
        <v>0</v>
      </c>
      <c r="W16" s="18" t="str">
        <f t="shared" si="6"/>
        <v xml:space="preserve"> </v>
      </c>
      <c r="Y16" s="32">
        <f t="shared" si="7"/>
        <v>0</v>
      </c>
      <c r="Z16" s="18" t="str">
        <f t="shared" si="8"/>
        <v xml:space="preserve"> </v>
      </c>
      <c r="AA16" s="18"/>
      <c r="AB16" s="19"/>
      <c r="AC16" s="77"/>
      <c r="AD16" s="18"/>
      <c r="AE16" s="20" t="s">
        <v>13</v>
      </c>
      <c r="AF16" s="75">
        <f t="shared" si="9"/>
        <v>0</v>
      </c>
      <c r="AG16" s="75">
        <f t="shared" si="10"/>
        <v>0</v>
      </c>
      <c r="AH16" s="75">
        <f t="shared" si="11"/>
        <v>0</v>
      </c>
      <c r="AI16" s="18" t="str">
        <f t="shared" si="12"/>
        <v xml:space="preserve"> </v>
      </c>
    </row>
    <row r="17" spans="1:35" x14ac:dyDescent="0.25">
      <c r="A17" s="32" t="s">
        <v>13</v>
      </c>
      <c r="B17" s="18" t="s">
        <v>13</v>
      </c>
      <c r="C17" s="18">
        <v>12</v>
      </c>
      <c r="D17" s="19">
        <v>0</v>
      </c>
      <c r="E17" s="77">
        <f t="shared" si="3"/>
        <v>0</v>
      </c>
      <c r="F17" s="18">
        <v>0.32</v>
      </c>
      <c r="G17" s="20"/>
      <c r="H17" s="75">
        <f t="shared" si="0"/>
        <v>0</v>
      </c>
      <c r="I17" s="75">
        <f t="shared" si="16"/>
        <v>0</v>
      </c>
      <c r="J17" s="75">
        <f t="shared" si="13"/>
        <v>0</v>
      </c>
      <c r="K17" s="18" t="s">
        <v>13</v>
      </c>
      <c r="M17" s="32" t="str">
        <f t="shared" si="4"/>
        <v xml:space="preserve"> </v>
      </c>
      <c r="N17" s="18" t="str">
        <f t="shared" si="4"/>
        <v xml:space="preserve"> </v>
      </c>
      <c r="O17" s="18">
        <f t="shared" si="4"/>
        <v>12</v>
      </c>
      <c r="P17" s="19">
        <f t="shared" si="4"/>
        <v>0</v>
      </c>
      <c r="Q17" s="77">
        <f t="shared" si="14"/>
        <v>0</v>
      </c>
      <c r="R17" s="18">
        <v>0.32</v>
      </c>
      <c r="S17" s="20">
        <f t="shared" si="1"/>
        <v>0</v>
      </c>
      <c r="T17" s="75">
        <f t="shared" si="2"/>
        <v>0</v>
      </c>
      <c r="U17" s="75">
        <f t="shared" si="17"/>
        <v>0</v>
      </c>
      <c r="V17" s="75">
        <f t="shared" si="15"/>
        <v>0</v>
      </c>
      <c r="W17" s="18" t="str">
        <f t="shared" si="6"/>
        <v xml:space="preserve"> </v>
      </c>
      <c r="Y17" s="32" t="str">
        <f t="shared" si="7"/>
        <v xml:space="preserve"> </v>
      </c>
      <c r="Z17" s="18" t="str">
        <f t="shared" si="8"/>
        <v xml:space="preserve"> </v>
      </c>
      <c r="AA17" s="18"/>
      <c r="AB17" s="19"/>
      <c r="AC17" s="77"/>
      <c r="AD17" s="18"/>
      <c r="AE17" s="20" t="s">
        <v>13</v>
      </c>
      <c r="AF17" s="75">
        <f t="shared" si="9"/>
        <v>0</v>
      </c>
      <c r="AG17" s="75">
        <f t="shared" si="10"/>
        <v>0</v>
      </c>
      <c r="AH17" s="75">
        <f t="shared" si="11"/>
        <v>0</v>
      </c>
      <c r="AI17" s="18" t="str">
        <f t="shared" si="12"/>
        <v xml:space="preserve"> </v>
      </c>
    </row>
    <row r="18" spans="1:35" x14ac:dyDescent="0.25">
      <c r="A18" s="32" t="s">
        <v>66</v>
      </c>
      <c r="B18" s="18" t="s">
        <v>13</v>
      </c>
      <c r="C18" s="18">
        <v>12</v>
      </c>
      <c r="D18" s="19">
        <v>0</v>
      </c>
      <c r="E18" s="77">
        <f t="shared" si="3"/>
        <v>0</v>
      </c>
      <c r="F18" s="97">
        <v>0</v>
      </c>
      <c r="G18" s="20"/>
      <c r="H18" s="75">
        <f t="shared" si="0"/>
        <v>0</v>
      </c>
      <c r="I18" s="75">
        <f t="shared" si="16"/>
        <v>0</v>
      </c>
      <c r="J18" s="75">
        <f t="shared" si="13"/>
        <v>0</v>
      </c>
      <c r="K18" s="18">
        <v>514000</v>
      </c>
      <c r="M18" s="62" t="str">
        <f t="shared" si="4"/>
        <v>Postdoc Scholars</v>
      </c>
      <c r="N18" s="18" t="str">
        <f t="shared" si="4"/>
        <v xml:space="preserve"> </v>
      </c>
      <c r="O18" s="18">
        <f t="shared" si="4"/>
        <v>12</v>
      </c>
      <c r="P18" s="19">
        <f t="shared" si="4"/>
        <v>0</v>
      </c>
      <c r="Q18" s="77">
        <f t="shared" si="14"/>
        <v>0</v>
      </c>
      <c r="R18" s="98">
        <v>0</v>
      </c>
      <c r="S18" s="20">
        <f t="shared" si="1"/>
        <v>0</v>
      </c>
      <c r="T18" s="75">
        <f t="shared" si="2"/>
        <v>0</v>
      </c>
      <c r="U18" s="75">
        <v>0</v>
      </c>
      <c r="V18" s="75">
        <f t="shared" si="15"/>
        <v>0</v>
      </c>
      <c r="W18" s="18">
        <v>514000</v>
      </c>
      <c r="Y18" s="32" t="str">
        <f t="shared" si="7"/>
        <v>Postdoc Scholars</v>
      </c>
      <c r="Z18" s="18" t="str">
        <f t="shared" si="8"/>
        <v xml:space="preserve"> </v>
      </c>
      <c r="AA18" s="18"/>
      <c r="AB18" s="19"/>
      <c r="AC18" s="77"/>
      <c r="AD18" s="18"/>
      <c r="AE18" s="20" t="s">
        <v>13</v>
      </c>
      <c r="AF18" s="75">
        <f t="shared" si="9"/>
        <v>0</v>
      </c>
      <c r="AG18" s="75">
        <f t="shared" si="10"/>
        <v>0</v>
      </c>
      <c r="AH18" s="75">
        <f t="shared" si="11"/>
        <v>0</v>
      </c>
      <c r="AI18" s="18">
        <f t="shared" si="12"/>
        <v>514000</v>
      </c>
    </row>
    <row r="19" spans="1:35" x14ac:dyDescent="0.25">
      <c r="A19" s="32" t="s">
        <v>67</v>
      </c>
      <c r="B19" s="18" t="s">
        <v>13</v>
      </c>
      <c r="C19" s="18">
        <v>12</v>
      </c>
      <c r="D19" s="19">
        <v>0</v>
      </c>
      <c r="E19" s="77">
        <f t="shared" si="3"/>
        <v>0</v>
      </c>
      <c r="F19" s="97">
        <v>0</v>
      </c>
      <c r="G19" s="20"/>
      <c r="H19" s="75">
        <f t="shared" si="0"/>
        <v>0</v>
      </c>
      <c r="I19" s="75">
        <f t="shared" si="16"/>
        <v>0</v>
      </c>
      <c r="J19" s="75">
        <f t="shared" si="13"/>
        <v>0</v>
      </c>
      <c r="K19" s="18">
        <v>512000</v>
      </c>
      <c r="M19" s="62" t="str">
        <f t="shared" si="4"/>
        <v>Students</v>
      </c>
      <c r="N19" s="18" t="str">
        <f t="shared" si="4"/>
        <v xml:space="preserve"> </v>
      </c>
      <c r="O19" s="18">
        <f t="shared" si="4"/>
        <v>12</v>
      </c>
      <c r="P19" s="19">
        <f t="shared" si="4"/>
        <v>0</v>
      </c>
      <c r="Q19" s="77">
        <f t="shared" si="14"/>
        <v>0</v>
      </c>
      <c r="R19" s="98">
        <v>0</v>
      </c>
      <c r="S19" s="20">
        <f t="shared" si="1"/>
        <v>0</v>
      </c>
      <c r="T19" s="75">
        <f t="shared" si="2"/>
        <v>0</v>
      </c>
      <c r="U19" s="75">
        <v>0</v>
      </c>
      <c r="V19" s="75">
        <f t="shared" si="15"/>
        <v>0</v>
      </c>
      <c r="W19" s="18">
        <v>512000</v>
      </c>
      <c r="Y19" s="32" t="str">
        <f t="shared" si="7"/>
        <v>Students</v>
      </c>
      <c r="Z19" s="18" t="str">
        <f t="shared" si="8"/>
        <v xml:space="preserve"> </v>
      </c>
      <c r="AA19" s="18"/>
      <c r="AB19" s="19"/>
      <c r="AC19" s="77"/>
      <c r="AD19" s="18"/>
      <c r="AE19" s="20" t="s">
        <v>13</v>
      </c>
      <c r="AF19" s="75">
        <f t="shared" si="9"/>
        <v>0</v>
      </c>
      <c r="AG19" s="75">
        <f t="shared" si="10"/>
        <v>0</v>
      </c>
      <c r="AH19" s="75">
        <f t="shared" si="11"/>
        <v>0</v>
      </c>
      <c r="AI19" s="18">
        <f t="shared" si="12"/>
        <v>512000</v>
      </c>
    </row>
    <row r="20" spans="1:35" ht="15.75" thickBot="1" x14ac:dyDescent="0.3">
      <c r="A20" s="33" t="s">
        <v>13</v>
      </c>
      <c r="B20" s="7" t="s">
        <v>13</v>
      </c>
      <c r="C20" s="7"/>
      <c r="D20" s="7"/>
      <c r="E20" s="7"/>
      <c r="F20" s="7"/>
      <c r="G20" s="61" t="s">
        <v>9</v>
      </c>
      <c r="H20" s="76">
        <f>SUM(H5:H19)</f>
        <v>0</v>
      </c>
      <c r="I20" s="76">
        <f>SUM(I5:I19)</f>
        <v>0</v>
      </c>
      <c r="J20" s="74">
        <f>SUM(H20:I20)</f>
        <v>0</v>
      </c>
      <c r="K20" s="27"/>
      <c r="M20" s="124" t="s">
        <v>65</v>
      </c>
      <c r="N20" s="125"/>
      <c r="O20" s="125"/>
      <c r="P20" s="125"/>
      <c r="Q20" s="125"/>
      <c r="R20" s="126"/>
      <c r="S20" s="61" t="s">
        <v>9</v>
      </c>
      <c r="T20" s="76">
        <f>SUM(T5:T19)</f>
        <v>0</v>
      </c>
      <c r="U20" s="76">
        <f>SUM(U5:U19)</f>
        <v>0</v>
      </c>
      <c r="V20" s="74">
        <f>SUM(T20:U20)</f>
        <v>0</v>
      </c>
      <c r="W20" s="27"/>
      <c r="Y20" s="111" t="s">
        <v>13</v>
      </c>
      <c r="Z20" s="112"/>
      <c r="AA20" s="112"/>
      <c r="AB20" s="112"/>
      <c r="AC20" s="112"/>
      <c r="AD20" s="113"/>
      <c r="AE20" s="61" t="s">
        <v>9</v>
      </c>
      <c r="AF20" s="76">
        <f>SUM(AF5:AF19)</f>
        <v>0</v>
      </c>
      <c r="AG20" s="76">
        <f>SUM(AG5:AG19)</f>
        <v>0</v>
      </c>
      <c r="AH20" s="74">
        <f>SUM(AF20:AG20)</f>
        <v>0</v>
      </c>
      <c r="AI20" s="27"/>
    </row>
    <row r="21" spans="1:35" ht="15.75" thickBot="1" x14ac:dyDescent="0.3">
      <c r="A21" s="108" t="s">
        <v>13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26"/>
      <c r="M21" s="108" t="s">
        <v>22</v>
      </c>
      <c r="N21" s="109"/>
      <c r="O21" s="109"/>
      <c r="P21" s="109"/>
      <c r="Q21" s="109"/>
      <c r="R21" s="109"/>
      <c r="S21" s="109"/>
      <c r="T21" s="109"/>
      <c r="U21" s="109"/>
      <c r="V21" s="109"/>
      <c r="W21" s="26"/>
      <c r="Y21" s="108" t="s">
        <v>22</v>
      </c>
      <c r="Z21" s="109"/>
      <c r="AA21" s="109"/>
      <c r="AB21" s="109"/>
      <c r="AC21" s="109"/>
      <c r="AD21" s="109"/>
      <c r="AE21" s="109"/>
      <c r="AF21" s="109"/>
      <c r="AG21" s="109"/>
      <c r="AH21" s="109"/>
      <c r="AI21" s="26"/>
    </row>
    <row r="22" spans="1:35" x14ac:dyDescent="0.25">
      <c r="A22" s="119" t="s">
        <v>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M22" s="119" t="s">
        <v>10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1"/>
      <c r="Y22" s="119" t="s">
        <v>10</v>
      </c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</row>
    <row r="23" spans="1:35" ht="15.75" thickBot="1" x14ac:dyDescent="0.3">
      <c r="A23" s="34" t="s">
        <v>68</v>
      </c>
      <c r="B23" s="41">
        <v>0</v>
      </c>
      <c r="C23" s="11"/>
      <c r="D23" s="143" t="s">
        <v>68</v>
      </c>
      <c r="E23" s="144"/>
      <c r="F23" s="144"/>
      <c r="G23" s="44">
        <v>0</v>
      </c>
      <c r="H23" s="11"/>
      <c r="I23" s="11"/>
      <c r="J23" s="13"/>
      <c r="K23" s="13"/>
      <c r="M23" s="34" t="str">
        <f>A23</f>
        <v>Consultant Costs</v>
      </c>
      <c r="N23" s="41">
        <v>0</v>
      </c>
      <c r="O23" s="11"/>
      <c r="P23" s="129" t="str">
        <f>D23</f>
        <v>Consultant Costs</v>
      </c>
      <c r="Q23" s="130"/>
      <c r="R23" s="130"/>
      <c r="S23" s="44">
        <v>0</v>
      </c>
      <c r="T23" s="11"/>
      <c r="U23" s="11"/>
      <c r="V23" s="13"/>
      <c r="W23" s="13"/>
      <c r="Y23" s="34" t="s">
        <v>13</v>
      </c>
      <c r="Z23" s="41" t="s">
        <v>13</v>
      </c>
      <c r="AA23" s="11"/>
      <c r="AB23" s="129" t="s">
        <v>13</v>
      </c>
      <c r="AC23" s="130"/>
      <c r="AD23" s="130"/>
      <c r="AE23" s="44" t="s">
        <v>13</v>
      </c>
      <c r="AF23" s="11"/>
      <c r="AG23" s="11"/>
      <c r="AH23" s="13"/>
      <c r="AI23" s="13"/>
    </row>
    <row r="24" spans="1:35" ht="15.75" thickBot="1" x14ac:dyDescent="0.3">
      <c r="A24" s="34" t="s">
        <v>68</v>
      </c>
      <c r="B24" s="21">
        <v>0</v>
      </c>
      <c r="C24" s="6"/>
      <c r="D24" s="145" t="s">
        <v>68</v>
      </c>
      <c r="E24" s="146"/>
      <c r="F24" s="146"/>
      <c r="G24" s="43">
        <v>0</v>
      </c>
      <c r="H24" s="6"/>
      <c r="I24" s="6"/>
      <c r="J24" s="78">
        <f>B23+B24+G23+G24</f>
        <v>0</v>
      </c>
      <c r="K24" s="10">
        <v>533000</v>
      </c>
      <c r="M24" s="35" t="str">
        <f>A24</f>
        <v>Consultant Costs</v>
      </c>
      <c r="N24" s="21">
        <v>0</v>
      </c>
      <c r="O24" s="6"/>
      <c r="P24" s="131" t="str">
        <f>D24</f>
        <v>Consultant Costs</v>
      </c>
      <c r="Q24" s="132"/>
      <c r="R24" s="132"/>
      <c r="S24" s="43">
        <v>0</v>
      </c>
      <c r="T24" s="6"/>
      <c r="U24" s="6"/>
      <c r="V24" s="68">
        <f>SUM(N23:N24,S23:S24)</f>
        <v>0</v>
      </c>
      <c r="W24" s="10">
        <v>533000</v>
      </c>
      <c r="Y24" s="35" t="s">
        <v>13</v>
      </c>
      <c r="Z24" s="21" t="s">
        <v>13</v>
      </c>
      <c r="AA24" s="6"/>
      <c r="AB24" s="145" t="s">
        <v>13</v>
      </c>
      <c r="AC24" s="132"/>
      <c r="AD24" s="132"/>
      <c r="AE24" s="91" t="s">
        <v>13</v>
      </c>
      <c r="AF24" s="6"/>
      <c r="AG24" s="6"/>
      <c r="AH24" s="68">
        <f>J24+V24</f>
        <v>0</v>
      </c>
      <c r="AI24" s="10">
        <v>533000</v>
      </c>
    </row>
    <row r="25" spans="1:35" x14ac:dyDescent="0.25">
      <c r="A25" s="133" t="s">
        <v>23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M25" s="133" t="s">
        <v>23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5"/>
      <c r="Y25" s="133" t="s">
        <v>23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5"/>
    </row>
    <row r="26" spans="1:35" x14ac:dyDescent="0.25">
      <c r="A26" s="32" t="s">
        <v>12</v>
      </c>
      <c r="B26" s="41">
        <v>0</v>
      </c>
      <c r="C26" s="11"/>
      <c r="D26" s="11"/>
      <c r="E26" s="11"/>
      <c r="F26" s="11"/>
      <c r="G26" s="11"/>
      <c r="H26" s="11"/>
      <c r="I26" s="11"/>
      <c r="J26" s="13"/>
      <c r="K26" s="13"/>
      <c r="M26" s="34" t="str">
        <f>A26</f>
        <v>Equipment Detail</v>
      </c>
      <c r="N26" s="41">
        <v>0</v>
      </c>
      <c r="O26" s="11"/>
      <c r="P26" s="11"/>
      <c r="Q26" s="11"/>
      <c r="R26" s="11"/>
      <c r="S26" s="11"/>
      <c r="T26" s="11"/>
      <c r="U26" s="11"/>
      <c r="V26" s="13"/>
      <c r="W26" s="13"/>
      <c r="Y26" s="34" t="s">
        <v>13</v>
      </c>
      <c r="Z26" s="41" t="s">
        <v>13</v>
      </c>
      <c r="AA26" s="11"/>
      <c r="AB26" s="11"/>
      <c r="AC26" s="11"/>
      <c r="AD26" s="11"/>
      <c r="AE26" s="11"/>
      <c r="AF26" s="11"/>
      <c r="AG26" s="11"/>
      <c r="AH26" s="13"/>
      <c r="AI26" s="13"/>
    </row>
    <row r="27" spans="1:35" ht="15.75" thickBot="1" x14ac:dyDescent="0.3">
      <c r="A27" s="32" t="s">
        <v>12</v>
      </c>
      <c r="B27" s="20">
        <v>0</v>
      </c>
      <c r="C27" s="11"/>
      <c r="D27" s="11"/>
      <c r="E27" s="11"/>
      <c r="F27" s="11"/>
      <c r="G27" s="11"/>
      <c r="H27" s="11"/>
      <c r="I27" s="11"/>
      <c r="J27" s="13"/>
      <c r="K27" s="13"/>
      <c r="M27" s="32" t="str">
        <f>A27</f>
        <v>Equipment Detail</v>
      </c>
      <c r="N27" s="20">
        <v>0</v>
      </c>
      <c r="O27" s="11"/>
      <c r="P27" s="11"/>
      <c r="Q27" s="11"/>
      <c r="R27" s="11"/>
      <c r="S27" s="11"/>
      <c r="T27" s="11"/>
      <c r="U27" s="11"/>
      <c r="V27" s="13"/>
      <c r="W27" s="13"/>
      <c r="Y27" s="32" t="s">
        <v>13</v>
      </c>
      <c r="Z27" s="20" t="s">
        <v>13</v>
      </c>
      <c r="AA27" s="11"/>
      <c r="AB27" s="11"/>
      <c r="AC27" s="11"/>
      <c r="AD27" s="11"/>
      <c r="AE27" s="11"/>
      <c r="AF27" s="11"/>
      <c r="AG27" s="11"/>
      <c r="AH27" s="13"/>
      <c r="AI27" s="13"/>
    </row>
    <row r="28" spans="1:35" ht="15.75" thickBot="1" x14ac:dyDescent="0.3">
      <c r="A28" s="36" t="s">
        <v>12</v>
      </c>
      <c r="B28" s="28">
        <v>0</v>
      </c>
      <c r="C28" s="11"/>
      <c r="D28" s="11"/>
      <c r="E28" s="11"/>
      <c r="F28" s="11"/>
      <c r="G28" s="11"/>
      <c r="H28" s="11"/>
      <c r="I28" s="11"/>
      <c r="J28" s="79">
        <f>B26+B27+B28</f>
        <v>0</v>
      </c>
      <c r="K28" s="9">
        <v>536000</v>
      </c>
      <c r="M28" s="36" t="str">
        <f>A28</f>
        <v>Equipment Detail</v>
      </c>
      <c r="N28" s="28">
        <v>0</v>
      </c>
      <c r="O28" s="11"/>
      <c r="P28" s="11"/>
      <c r="Q28" s="11"/>
      <c r="R28" s="11"/>
      <c r="S28" s="11"/>
      <c r="T28" s="11"/>
      <c r="U28" s="11"/>
      <c r="V28" s="69">
        <f>N26+N27+N28</f>
        <v>0</v>
      </c>
      <c r="W28" s="9">
        <v>536000</v>
      </c>
      <c r="Y28" s="36" t="s">
        <v>13</v>
      </c>
      <c r="Z28" s="28" t="s">
        <v>13</v>
      </c>
      <c r="AA28" s="11"/>
      <c r="AB28" s="11"/>
      <c r="AC28" s="11"/>
      <c r="AD28" s="11"/>
      <c r="AE28" s="11"/>
      <c r="AF28" s="11"/>
      <c r="AG28" s="11"/>
      <c r="AH28" s="69">
        <f>J28+V28</f>
        <v>0</v>
      </c>
      <c r="AI28" s="9">
        <v>536000</v>
      </c>
    </row>
    <row r="29" spans="1:35" x14ac:dyDescent="0.25">
      <c r="A29" s="119" t="s">
        <v>14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1"/>
      <c r="M29" s="119" t="s">
        <v>14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Y29" s="119" t="s">
        <v>14</v>
      </c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</row>
    <row r="30" spans="1:35" x14ac:dyDescent="0.25">
      <c r="A30" s="34" t="s">
        <v>15</v>
      </c>
      <c r="B30" s="41">
        <v>0</v>
      </c>
      <c r="C30" s="11"/>
      <c r="D30" s="103" t="s">
        <v>15</v>
      </c>
      <c r="E30" s="103"/>
      <c r="F30" s="103"/>
      <c r="G30" s="42">
        <v>0</v>
      </c>
      <c r="H30" s="11"/>
      <c r="I30" s="11"/>
      <c r="J30" s="13"/>
      <c r="K30" s="9"/>
      <c r="M30" s="34" t="str">
        <f>A30</f>
        <v>Supply Detail</v>
      </c>
      <c r="N30" s="41">
        <v>0</v>
      </c>
      <c r="O30" s="11"/>
      <c r="P30" s="103" t="str">
        <f>D30</f>
        <v>Supply Detail</v>
      </c>
      <c r="Q30" s="103"/>
      <c r="R30" s="103"/>
      <c r="S30" s="42">
        <v>0</v>
      </c>
      <c r="T30" s="11"/>
      <c r="U30" s="11"/>
      <c r="V30" s="13"/>
      <c r="W30" s="9"/>
      <c r="Y30" s="34" t="s">
        <v>13</v>
      </c>
      <c r="Z30" s="41" t="s">
        <v>13</v>
      </c>
      <c r="AA30" s="11"/>
      <c r="AB30" s="103" t="s">
        <v>13</v>
      </c>
      <c r="AC30" s="103"/>
      <c r="AD30" s="103"/>
      <c r="AE30" s="42" t="s">
        <v>13</v>
      </c>
      <c r="AF30" s="11"/>
      <c r="AG30" s="11"/>
      <c r="AH30" s="13"/>
      <c r="AI30" s="9"/>
    </row>
    <row r="31" spans="1:35" x14ac:dyDescent="0.25">
      <c r="A31" s="32" t="s">
        <v>15</v>
      </c>
      <c r="B31" s="20">
        <v>0</v>
      </c>
      <c r="C31" s="11"/>
      <c r="D31" s="104" t="s">
        <v>15</v>
      </c>
      <c r="E31" s="104"/>
      <c r="F31" s="104"/>
      <c r="G31" s="22">
        <v>0</v>
      </c>
      <c r="H31" s="11"/>
      <c r="I31" s="11"/>
      <c r="J31" s="13"/>
      <c r="K31" s="9"/>
      <c r="M31" s="32" t="str">
        <f>A31</f>
        <v>Supply Detail</v>
      </c>
      <c r="N31" s="20">
        <v>0</v>
      </c>
      <c r="O31" s="11"/>
      <c r="P31" s="104" t="str">
        <f>D31</f>
        <v>Supply Detail</v>
      </c>
      <c r="Q31" s="104"/>
      <c r="R31" s="104"/>
      <c r="S31" s="22">
        <v>0</v>
      </c>
      <c r="T31" s="11"/>
      <c r="U31" s="11"/>
      <c r="V31" s="13"/>
      <c r="W31" s="9"/>
      <c r="Y31" s="32" t="s">
        <v>13</v>
      </c>
      <c r="Z31" s="20" t="s">
        <v>13</v>
      </c>
      <c r="AA31" s="11"/>
      <c r="AB31" s="104" t="s">
        <v>13</v>
      </c>
      <c r="AC31" s="104"/>
      <c r="AD31" s="104"/>
      <c r="AE31" s="22" t="s">
        <v>13</v>
      </c>
      <c r="AF31" s="11"/>
      <c r="AG31" s="11"/>
      <c r="AH31" s="13"/>
      <c r="AI31" s="9"/>
    </row>
    <row r="32" spans="1:35" x14ac:dyDescent="0.25">
      <c r="A32" s="32" t="s">
        <v>15</v>
      </c>
      <c r="B32" s="20">
        <v>0</v>
      </c>
      <c r="C32" s="11"/>
      <c r="D32" s="104" t="s">
        <v>15</v>
      </c>
      <c r="E32" s="104"/>
      <c r="F32" s="104"/>
      <c r="G32" s="22">
        <v>0</v>
      </c>
      <c r="H32" s="11"/>
      <c r="I32" s="11"/>
      <c r="J32" s="13"/>
      <c r="K32" s="9"/>
      <c r="M32" s="32" t="str">
        <f>A32</f>
        <v>Supply Detail</v>
      </c>
      <c r="N32" s="20">
        <v>0</v>
      </c>
      <c r="O32" s="11"/>
      <c r="P32" s="104" t="str">
        <f>D32</f>
        <v>Supply Detail</v>
      </c>
      <c r="Q32" s="104"/>
      <c r="R32" s="104"/>
      <c r="S32" s="22">
        <v>0</v>
      </c>
      <c r="T32" s="11"/>
      <c r="U32" s="11"/>
      <c r="V32" s="13"/>
      <c r="W32" s="9"/>
      <c r="Y32" s="32" t="s">
        <v>13</v>
      </c>
      <c r="Z32" s="20" t="s">
        <v>13</v>
      </c>
      <c r="AA32" s="11"/>
      <c r="AB32" s="104" t="s">
        <v>13</v>
      </c>
      <c r="AC32" s="104"/>
      <c r="AD32" s="104"/>
      <c r="AE32" s="22" t="s">
        <v>13</v>
      </c>
      <c r="AF32" s="11"/>
      <c r="AG32" s="11"/>
      <c r="AH32" s="13"/>
      <c r="AI32" s="9"/>
    </row>
    <row r="33" spans="1:35" ht="15.75" thickBot="1" x14ac:dyDescent="0.3">
      <c r="A33" s="32" t="s">
        <v>15</v>
      </c>
      <c r="B33" s="20">
        <v>0</v>
      </c>
      <c r="C33" s="11"/>
      <c r="D33" s="104" t="s">
        <v>15</v>
      </c>
      <c r="E33" s="104"/>
      <c r="F33" s="104"/>
      <c r="G33" s="22">
        <v>0</v>
      </c>
      <c r="H33" s="11"/>
      <c r="I33" s="11"/>
      <c r="J33" s="13"/>
      <c r="K33" s="9"/>
      <c r="M33" s="32" t="str">
        <f>A33</f>
        <v>Supply Detail</v>
      </c>
      <c r="N33" s="20">
        <v>0</v>
      </c>
      <c r="O33" s="11"/>
      <c r="P33" s="104" t="str">
        <f>D33</f>
        <v>Supply Detail</v>
      </c>
      <c r="Q33" s="104"/>
      <c r="R33" s="104"/>
      <c r="S33" s="22">
        <v>0</v>
      </c>
      <c r="T33" s="11"/>
      <c r="U33" s="11"/>
      <c r="V33" s="13"/>
      <c r="W33" s="9"/>
      <c r="Y33" s="32" t="s">
        <v>13</v>
      </c>
      <c r="Z33" s="20" t="s">
        <v>13</v>
      </c>
      <c r="AA33" s="11"/>
      <c r="AB33" s="104" t="s">
        <v>13</v>
      </c>
      <c r="AC33" s="104"/>
      <c r="AD33" s="104"/>
      <c r="AE33" s="22" t="s">
        <v>13</v>
      </c>
      <c r="AF33" s="11"/>
      <c r="AG33" s="11"/>
      <c r="AH33" s="13"/>
      <c r="AI33" s="9"/>
    </row>
    <row r="34" spans="1:35" ht="15.75" thickBot="1" x14ac:dyDescent="0.3">
      <c r="A34" s="36" t="s">
        <v>15</v>
      </c>
      <c r="B34" s="28">
        <v>0</v>
      </c>
      <c r="C34" s="11"/>
      <c r="D34" s="122" t="s">
        <v>15</v>
      </c>
      <c r="E34" s="122"/>
      <c r="F34" s="122"/>
      <c r="G34" s="40">
        <v>0</v>
      </c>
      <c r="H34" s="11"/>
      <c r="I34" s="11"/>
      <c r="J34" s="79">
        <f>SUM(B30:B34,G30:G34)</f>
        <v>0</v>
      </c>
      <c r="K34" s="9">
        <v>531000</v>
      </c>
      <c r="M34" s="36" t="str">
        <f>A34</f>
        <v>Supply Detail</v>
      </c>
      <c r="N34" s="28">
        <v>0</v>
      </c>
      <c r="O34" s="11"/>
      <c r="P34" s="122" t="str">
        <f>D34</f>
        <v>Supply Detail</v>
      </c>
      <c r="Q34" s="122"/>
      <c r="R34" s="122"/>
      <c r="S34" s="40">
        <v>0</v>
      </c>
      <c r="T34" s="11"/>
      <c r="U34" s="11"/>
      <c r="V34" s="69">
        <f>SUM(N30:N34,S30:S34)</f>
        <v>0</v>
      </c>
      <c r="W34" s="9">
        <v>531000</v>
      </c>
      <c r="Y34" s="36" t="s">
        <v>13</v>
      </c>
      <c r="Z34" s="28" t="s">
        <v>13</v>
      </c>
      <c r="AA34" s="11"/>
      <c r="AB34" s="122" t="s">
        <v>13</v>
      </c>
      <c r="AC34" s="122"/>
      <c r="AD34" s="122"/>
      <c r="AE34" s="40" t="s">
        <v>13</v>
      </c>
      <c r="AF34" s="11"/>
      <c r="AG34" s="11"/>
      <c r="AH34" s="69">
        <f>J34+V34</f>
        <v>0</v>
      </c>
      <c r="AI34" s="9">
        <v>531000</v>
      </c>
    </row>
    <row r="35" spans="1:35" x14ac:dyDescent="0.25">
      <c r="A35" s="119" t="s">
        <v>17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  <c r="M35" s="119" t="s">
        <v>17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1"/>
      <c r="Y35" s="119" t="s">
        <v>17</v>
      </c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</row>
    <row r="36" spans="1:35" ht="15.75" thickBot="1" x14ac:dyDescent="0.3">
      <c r="A36" s="34" t="s">
        <v>18</v>
      </c>
      <c r="B36" s="41">
        <v>0</v>
      </c>
      <c r="C36" s="11"/>
      <c r="D36" s="123" t="s">
        <v>18</v>
      </c>
      <c r="E36" s="123"/>
      <c r="F36" s="123"/>
      <c r="G36" s="22">
        <v>0</v>
      </c>
      <c r="H36" s="37"/>
      <c r="I36" s="11"/>
      <c r="J36" s="13"/>
      <c r="K36" s="9"/>
      <c r="M36" s="34" t="str">
        <f>A36</f>
        <v>Travel Detail</v>
      </c>
      <c r="N36" s="41">
        <v>0</v>
      </c>
      <c r="O36" s="11"/>
      <c r="P36" s="104" t="str">
        <f>D36</f>
        <v>Travel Detail</v>
      </c>
      <c r="Q36" s="104"/>
      <c r="R36" s="104"/>
      <c r="S36" s="22">
        <v>0</v>
      </c>
      <c r="T36" s="11"/>
      <c r="U36" s="11"/>
      <c r="V36" s="13"/>
      <c r="W36" s="9"/>
      <c r="Y36" s="34" t="s">
        <v>13</v>
      </c>
      <c r="Z36" s="41" t="s">
        <v>13</v>
      </c>
      <c r="AA36" s="11"/>
      <c r="AB36" s="104" t="s">
        <v>13</v>
      </c>
      <c r="AC36" s="104"/>
      <c r="AD36" s="104"/>
      <c r="AE36" s="22" t="s">
        <v>13</v>
      </c>
      <c r="AF36" s="11"/>
      <c r="AG36" s="11"/>
      <c r="AH36" s="13"/>
      <c r="AI36" s="9"/>
    </row>
    <row r="37" spans="1:35" ht="15.75" thickBot="1" x14ac:dyDescent="0.3">
      <c r="A37" s="36" t="s">
        <v>18</v>
      </c>
      <c r="B37" s="28">
        <v>0</v>
      </c>
      <c r="C37" s="11"/>
      <c r="D37" s="123" t="s">
        <v>18</v>
      </c>
      <c r="E37" s="123"/>
      <c r="F37" s="123"/>
      <c r="G37" s="23">
        <v>0</v>
      </c>
      <c r="H37" s="11"/>
      <c r="I37" s="11"/>
      <c r="J37" s="79">
        <f>SUM(B36:B37,G36:G37)</f>
        <v>0</v>
      </c>
      <c r="K37" s="9">
        <v>534000</v>
      </c>
      <c r="M37" s="36" t="str">
        <f>A37</f>
        <v>Travel Detail</v>
      </c>
      <c r="N37" s="28">
        <v>0</v>
      </c>
      <c r="O37" s="11"/>
      <c r="P37" s="123" t="str">
        <f>D37</f>
        <v>Travel Detail</v>
      </c>
      <c r="Q37" s="123"/>
      <c r="R37" s="123"/>
      <c r="S37" s="23">
        <v>0</v>
      </c>
      <c r="T37" s="11"/>
      <c r="U37" s="11"/>
      <c r="V37" s="69">
        <f>SUM(N36:N37,S36:S37)</f>
        <v>0</v>
      </c>
      <c r="W37" s="9">
        <v>534000</v>
      </c>
      <c r="Y37" s="36" t="s">
        <v>13</v>
      </c>
      <c r="Z37" s="28" t="s">
        <v>13</v>
      </c>
      <c r="AA37" s="11"/>
      <c r="AB37" s="123" t="s">
        <v>13</v>
      </c>
      <c r="AC37" s="123"/>
      <c r="AD37" s="123"/>
      <c r="AE37" s="23" t="s">
        <v>13</v>
      </c>
      <c r="AF37" s="11"/>
      <c r="AG37" s="11"/>
      <c r="AH37" s="69">
        <f>J37+V37</f>
        <v>0</v>
      </c>
      <c r="AI37" s="9">
        <v>534000</v>
      </c>
    </row>
    <row r="38" spans="1:35" x14ac:dyDescent="0.25">
      <c r="A38" s="119" t="s">
        <v>19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1"/>
      <c r="M38" s="119" t="s">
        <v>19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Y38" s="119" t="s">
        <v>19</v>
      </c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</row>
    <row r="39" spans="1:35" ht="15.75" thickBot="1" x14ac:dyDescent="0.3">
      <c r="A39" s="34" t="s">
        <v>20</v>
      </c>
      <c r="B39" s="41">
        <v>0</v>
      </c>
      <c r="C39" s="11"/>
      <c r="D39" s="104" t="s">
        <v>37</v>
      </c>
      <c r="E39" s="104"/>
      <c r="F39" s="104"/>
      <c r="G39" s="22">
        <v>0</v>
      </c>
      <c r="H39" s="11"/>
      <c r="I39" s="11"/>
      <c r="J39" s="13"/>
      <c r="K39" s="9"/>
      <c r="M39" s="34" t="str">
        <f>A39</f>
        <v>Inpatient</v>
      </c>
      <c r="N39" s="41">
        <v>0</v>
      </c>
      <c r="O39" s="11"/>
      <c r="P39" s="104" t="str">
        <f>D39</f>
        <v>Patient Care - Other</v>
      </c>
      <c r="Q39" s="104"/>
      <c r="R39" s="104"/>
      <c r="S39" s="22">
        <v>0</v>
      </c>
      <c r="T39" s="11"/>
      <c r="U39" s="11"/>
      <c r="V39" s="13"/>
      <c r="W39" s="9"/>
      <c r="Y39" s="34" t="s">
        <v>13</v>
      </c>
      <c r="Z39" s="41" t="s">
        <v>13</v>
      </c>
      <c r="AA39" s="11"/>
      <c r="AB39" s="104" t="s">
        <v>13</v>
      </c>
      <c r="AC39" s="104"/>
      <c r="AD39" s="104"/>
      <c r="AE39" s="22" t="s">
        <v>13</v>
      </c>
      <c r="AF39" s="11"/>
      <c r="AG39" s="11"/>
      <c r="AH39" s="13"/>
      <c r="AI39" s="9"/>
    </row>
    <row r="40" spans="1:35" ht="15.75" thickBot="1" x14ac:dyDescent="0.3">
      <c r="A40" s="36" t="s">
        <v>21</v>
      </c>
      <c r="B40" s="28">
        <v>0</v>
      </c>
      <c r="C40" s="11"/>
      <c r="D40" s="118" t="s">
        <v>37</v>
      </c>
      <c r="E40" s="118"/>
      <c r="F40" s="118"/>
      <c r="G40" s="45">
        <v>0</v>
      </c>
      <c r="H40" s="11"/>
      <c r="I40" s="11"/>
      <c r="J40" s="78">
        <f>SUM(B39:B40,G39:G40)</f>
        <v>0</v>
      </c>
      <c r="K40" s="10">
        <v>533000</v>
      </c>
      <c r="M40" s="36" t="str">
        <f>A40</f>
        <v>Outpatient</v>
      </c>
      <c r="N40" s="28">
        <v>0</v>
      </c>
      <c r="O40" s="11"/>
      <c r="P40" s="118" t="str">
        <f>D40</f>
        <v>Patient Care - Other</v>
      </c>
      <c r="Q40" s="118"/>
      <c r="R40" s="118"/>
      <c r="S40" s="45">
        <v>0</v>
      </c>
      <c r="T40" s="11"/>
      <c r="U40" s="11"/>
      <c r="V40" s="68">
        <f>SUM(N39:N40,S39:S40)</f>
        <v>0</v>
      </c>
      <c r="W40" s="10">
        <v>533000</v>
      </c>
      <c r="Y40" s="36" t="s">
        <v>13</v>
      </c>
      <c r="Z40" s="28" t="s">
        <v>13</v>
      </c>
      <c r="AA40" s="11"/>
      <c r="AB40" s="118" t="s">
        <v>13</v>
      </c>
      <c r="AC40" s="118"/>
      <c r="AD40" s="118"/>
      <c r="AE40" s="45" t="s">
        <v>13</v>
      </c>
      <c r="AF40" s="11"/>
      <c r="AG40" s="11"/>
      <c r="AH40" s="68">
        <f>J40+V40</f>
        <v>0</v>
      </c>
      <c r="AI40" s="10">
        <v>533000</v>
      </c>
    </row>
    <row r="41" spans="1:35" x14ac:dyDescent="0.25">
      <c r="A41" s="147" t="s">
        <v>24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M41" s="147" t="s">
        <v>24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9"/>
      <c r="Y41" s="147" t="s">
        <v>24</v>
      </c>
      <c r="Z41" s="148"/>
      <c r="AA41" s="148"/>
      <c r="AB41" s="148"/>
      <c r="AC41" s="148"/>
      <c r="AD41" s="148"/>
      <c r="AE41" s="148"/>
      <c r="AF41" s="148"/>
      <c r="AG41" s="148"/>
      <c r="AH41" s="148"/>
      <c r="AI41" s="149"/>
    </row>
    <row r="42" spans="1:35" ht="15.75" thickBot="1" x14ac:dyDescent="0.3">
      <c r="A42" s="34" t="s">
        <v>25</v>
      </c>
      <c r="B42" s="41">
        <v>0</v>
      </c>
      <c r="C42" s="11"/>
      <c r="D42" s="11"/>
      <c r="E42" s="11"/>
      <c r="F42" s="11"/>
      <c r="G42" s="11"/>
      <c r="H42" s="11"/>
      <c r="I42" s="11"/>
      <c r="J42" s="13"/>
      <c r="K42" s="9"/>
      <c r="M42" s="34" t="str">
        <f>A42</f>
        <v>Detail</v>
      </c>
      <c r="N42" s="41">
        <v>0</v>
      </c>
      <c r="O42" s="11"/>
      <c r="P42" s="11"/>
      <c r="Q42" s="11"/>
      <c r="R42" s="11"/>
      <c r="S42" s="11"/>
      <c r="T42" s="11"/>
      <c r="U42" s="11"/>
      <c r="V42" s="13"/>
      <c r="W42" s="9"/>
      <c r="Y42" s="34" t="s">
        <v>13</v>
      </c>
      <c r="Z42" s="41" t="s">
        <v>13</v>
      </c>
      <c r="AA42" s="11"/>
      <c r="AB42" s="11"/>
      <c r="AC42" s="11"/>
      <c r="AD42" s="11"/>
      <c r="AE42" s="11"/>
      <c r="AF42" s="11"/>
      <c r="AG42" s="11"/>
      <c r="AH42" s="13"/>
      <c r="AI42" s="9"/>
    </row>
    <row r="43" spans="1:35" ht="15.75" thickBot="1" x14ac:dyDescent="0.3">
      <c r="A43" s="36" t="s">
        <v>25</v>
      </c>
      <c r="B43" s="28">
        <v>0</v>
      </c>
      <c r="C43" s="11"/>
      <c r="D43" s="11"/>
      <c r="E43" s="11"/>
      <c r="F43" s="11"/>
      <c r="G43" s="11"/>
      <c r="H43" s="11"/>
      <c r="I43" s="11"/>
      <c r="J43" s="79">
        <f>SUM(B42:B43)</f>
        <v>0</v>
      </c>
      <c r="K43" s="9">
        <v>536000</v>
      </c>
      <c r="M43" s="36" t="str">
        <f>A43</f>
        <v>Detail</v>
      </c>
      <c r="N43" s="28">
        <v>0</v>
      </c>
      <c r="O43" s="11"/>
      <c r="P43" s="11"/>
      <c r="Q43" s="11"/>
      <c r="R43" s="11"/>
      <c r="S43" s="11"/>
      <c r="T43" s="11"/>
      <c r="U43" s="11"/>
      <c r="V43" s="69">
        <f>SUM(N42:N43)</f>
        <v>0</v>
      </c>
      <c r="W43" s="9">
        <v>536000</v>
      </c>
      <c r="Y43" s="36" t="s">
        <v>13</v>
      </c>
      <c r="Z43" s="28" t="s">
        <v>13</v>
      </c>
      <c r="AA43" s="11"/>
      <c r="AB43" s="11"/>
      <c r="AC43" s="11"/>
      <c r="AD43" s="11"/>
      <c r="AE43" s="11"/>
      <c r="AF43" s="11"/>
      <c r="AG43" s="11"/>
      <c r="AH43" s="69">
        <f>J43+V43</f>
        <v>0</v>
      </c>
      <c r="AI43" s="9">
        <v>536000</v>
      </c>
    </row>
    <row r="44" spans="1:35" x14ac:dyDescent="0.25">
      <c r="A44" s="119" t="s">
        <v>26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1"/>
      <c r="M44" s="119" t="s">
        <v>26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1"/>
      <c r="Y44" s="119" t="s">
        <v>26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</row>
    <row r="45" spans="1:35" x14ac:dyDescent="0.25">
      <c r="A45" s="34" t="s">
        <v>44</v>
      </c>
      <c r="B45" s="41">
        <v>0</v>
      </c>
      <c r="C45" s="37" t="s">
        <v>13</v>
      </c>
      <c r="D45" s="103" t="s">
        <v>47</v>
      </c>
      <c r="E45" s="103"/>
      <c r="F45" s="103"/>
      <c r="G45" s="42">
        <v>0</v>
      </c>
      <c r="H45" s="11"/>
      <c r="I45" s="11"/>
      <c r="J45" s="13"/>
      <c r="K45" s="9" t="s">
        <v>13</v>
      </c>
      <c r="M45" s="34" t="str">
        <f>A45</f>
        <v>Animal Care Expenses</v>
      </c>
      <c r="N45" s="41">
        <v>0</v>
      </c>
      <c r="O45" s="37" t="s">
        <v>13</v>
      </c>
      <c r="P45" s="103" t="str">
        <f>D45</f>
        <v>Case Internal Cost Centers</v>
      </c>
      <c r="Q45" s="103"/>
      <c r="R45" s="103"/>
      <c r="S45" s="42">
        <v>0</v>
      </c>
      <c r="T45" s="11"/>
      <c r="U45" s="11"/>
      <c r="V45" s="13"/>
      <c r="W45" s="9" t="s">
        <v>13</v>
      </c>
      <c r="Y45" s="34" t="s">
        <v>13</v>
      </c>
      <c r="Z45" s="41" t="s">
        <v>13</v>
      </c>
      <c r="AA45" s="37" t="s">
        <v>13</v>
      </c>
      <c r="AB45" s="103" t="s">
        <v>13</v>
      </c>
      <c r="AC45" s="103"/>
      <c r="AD45" s="103"/>
      <c r="AE45" s="42" t="s">
        <v>13</v>
      </c>
      <c r="AF45" s="11"/>
      <c r="AG45" s="11"/>
      <c r="AH45" s="13"/>
      <c r="AI45" s="9" t="s">
        <v>13</v>
      </c>
    </row>
    <row r="46" spans="1:35" x14ac:dyDescent="0.25">
      <c r="A46" s="32" t="s">
        <v>27</v>
      </c>
      <c r="B46" s="20">
        <v>0</v>
      </c>
      <c r="C46" s="11"/>
      <c r="D46" s="104" t="s">
        <v>25</v>
      </c>
      <c r="E46" s="104"/>
      <c r="F46" s="104"/>
      <c r="G46" s="22">
        <v>0</v>
      </c>
      <c r="H46" s="11"/>
      <c r="I46" s="11"/>
      <c r="J46" s="13"/>
      <c r="K46" s="9" t="s">
        <v>13</v>
      </c>
      <c r="M46" s="32" t="str">
        <f>A46</f>
        <v>Communication</v>
      </c>
      <c r="N46" s="20">
        <v>0</v>
      </c>
      <c r="O46" s="11"/>
      <c r="P46" s="104" t="str">
        <f>D46</f>
        <v>Detail</v>
      </c>
      <c r="Q46" s="104"/>
      <c r="R46" s="104"/>
      <c r="S46" s="22">
        <v>0</v>
      </c>
      <c r="T46" s="11"/>
      <c r="U46" s="11"/>
      <c r="V46" s="13"/>
      <c r="W46" s="9" t="s">
        <v>13</v>
      </c>
      <c r="Y46" s="32" t="s">
        <v>13</v>
      </c>
      <c r="Z46" s="20" t="s">
        <v>13</v>
      </c>
      <c r="AA46" s="11"/>
      <c r="AB46" s="104" t="s">
        <v>13</v>
      </c>
      <c r="AC46" s="104"/>
      <c r="AD46" s="104"/>
      <c r="AE46" s="22" t="s">
        <v>13</v>
      </c>
      <c r="AF46" s="11"/>
      <c r="AG46" s="11"/>
      <c r="AH46" s="13"/>
      <c r="AI46" s="9" t="s">
        <v>13</v>
      </c>
    </row>
    <row r="47" spans="1:35" ht="15.75" thickBot="1" x14ac:dyDescent="0.3">
      <c r="A47" s="32" t="s">
        <v>45</v>
      </c>
      <c r="B47" s="20">
        <v>0</v>
      </c>
      <c r="C47" s="37" t="s">
        <v>13</v>
      </c>
      <c r="D47" s="104" t="s">
        <v>25</v>
      </c>
      <c r="E47" s="104"/>
      <c r="F47" s="104"/>
      <c r="G47" s="22">
        <v>0</v>
      </c>
      <c r="H47" s="11"/>
      <c r="I47" s="11"/>
      <c r="J47" s="13"/>
      <c r="K47" s="9" t="s">
        <v>13</v>
      </c>
      <c r="M47" s="32" t="str">
        <f>A47</f>
        <v>Shipping</v>
      </c>
      <c r="N47" s="20">
        <v>0</v>
      </c>
      <c r="O47" s="37" t="s">
        <v>13</v>
      </c>
      <c r="P47" s="104" t="str">
        <f>D47</f>
        <v>Detail</v>
      </c>
      <c r="Q47" s="104"/>
      <c r="R47" s="104"/>
      <c r="S47" s="22">
        <v>0</v>
      </c>
      <c r="T47" s="11"/>
      <c r="U47" s="11"/>
      <c r="V47" s="13"/>
      <c r="W47" s="9" t="s">
        <v>13</v>
      </c>
      <c r="Y47" s="32" t="s">
        <v>13</v>
      </c>
      <c r="Z47" s="20" t="s">
        <v>13</v>
      </c>
      <c r="AA47" s="37" t="s">
        <v>13</v>
      </c>
      <c r="AB47" s="104" t="s">
        <v>13</v>
      </c>
      <c r="AC47" s="104"/>
      <c r="AD47" s="104"/>
      <c r="AE47" s="22" t="s">
        <v>13</v>
      </c>
      <c r="AF47" s="11"/>
      <c r="AG47" s="11"/>
      <c r="AH47" s="13"/>
      <c r="AI47" s="9" t="s">
        <v>13</v>
      </c>
    </row>
    <row r="48" spans="1:35" ht="15.75" thickBot="1" x14ac:dyDescent="0.3">
      <c r="A48" s="36" t="s">
        <v>46</v>
      </c>
      <c r="B48" s="28">
        <v>0</v>
      </c>
      <c r="C48" s="11"/>
      <c r="D48" s="123" t="s">
        <v>25</v>
      </c>
      <c r="E48" s="123"/>
      <c r="F48" s="123"/>
      <c r="G48" s="23">
        <v>0</v>
      </c>
      <c r="H48" s="11"/>
      <c r="I48" s="11"/>
      <c r="J48" s="79">
        <f>SUM(B45:B48,G45:G48)</f>
        <v>0</v>
      </c>
      <c r="K48" s="9"/>
      <c r="M48" s="36" t="str">
        <f>A48</f>
        <v>Patient Incentives</v>
      </c>
      <c r="N48" s="28">
        <v>0</v>
      </c>
      <c r="O48" s="11"/>
      <c r="P48" s="123" t="str">
        <f>D48</f>
        <v>Detail</v>
      </c>
      <c r="Q48" s="123"/>
      <c r="R48" s="123"/>
      <c r="S48" s="23">
        <v>0</v>
      </c>
      <c r="T48" s="11"/>
      <c r="U48" s="11"/>
      <c r="V48" s="69">
        <f>SUM(N45:N48,S45:S48)</f>
        <v>0</v>
      </c>
      <c r="W48" s="9"/>
      <c r="Y48" s="36" t="s">
        <v>13</v>
      </c>
      <c r="Z48" s="28" t="s">
        <v>13</v>
      </c>
      <c r="AA48" s="11"/>
      <c r="AB48" s="123" t="s">
        <v>13</v>
      </c>
      <c r="AC48" s="123"/>
      <c r="AD48" s="123"/>
      <c r="AE48" s="23" t="s">
        <v>13</v>
      </c>
      <c r="AF48" s="11"/>
      <c r="AG48" s="11"/>
      <c r="AH48" s="69">
        <f>J48+V48</f>
        <v>0</v>
      </c>
      <c r="AI48" s="9"/>
    </row>
    <row r="49" spans="1:35" x14ac:dyDescent="0.25">
      <c r="A49" s="119" t="s">
        <v>28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1"/>
      <c r="M49" s="119" t="s">
        <v>28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1"/>
      <c r="Y49" s="119" t="s">
        <v>28</v>
      </c>
      <c r="Z49" s="120"/>
      <c r="AA49" s="120"/>
      <c r="AB49" s="120"/>
      <c r="AC49" s="120"/>
      <c r="AD49" s="120"/>
      <c r="AE49" s="120"/>
      <c r="AF49" s="120"/>
      <c r="AG49" s="120"/>
      <c r="AH49" s="120"/>
      <c r="AI49" s="121"/>
    </row>
    <row r="50" spans="1:35" x14ac:dyDescent="0.25">
      <c r="A50" s="34" t="s">
        <v>29</v>
      </c>
      <c r="B50" s="41">
        <v>0</v>
      </c>
      <c r="C50" s="11"/>
      <c r="D50" s="11"/>
      <c r="E50" s="11"/>
      <c r="F50" s="11"/>
      <c r="G50" s="11"/>
      <c r="H50" s="11"/>
      <c r="I50" s="11"/>
      <c r="J50" s="13"/>
      <c r="K50" s="13"/>
      <c r="M50" s="34" t="str">
        <f>A50</f>
        <v>Tuition</v>
      </c>
      <c r="N50" s="41">
        <v>0</v>
      </c>
      <c r="O50" s="11"/>
      <c r="P50" s="11"/>
      <c r="Q50" s="11"/>
      <c r="R50" s="11"/>
      <c r="S50" s="11"/>
      <c r="T50" s="11"/>
      <c r="U50" s="11"/>
      <c r="V50" s="13"/>
      <c r="W50" s="13"/>
      <c r="Y50" s="34" t="s">
        <v>13</v>
      </c>
      <c r="Z50" s="41" t="s">
        <v>13</v>
      </c>
      <c r="AA50" s="11"/>
      <c r="AB50" s="11"/>
      <c r="AC50" s="11"/>
      <c r="AD50" s="11"/>
      <c r="AE50" s="11"/>
      <c r="AF50" s="11"/>
      <c r="AG50" s="11"/>
      <c r="AH50" s="13"/>
      <c r="AI50" s="13"/>
    </row>
    <row r="51" spans="1:35" ht="15.75" thickBot="1" x14ac:dyDescent="0.3">
      <c r="A51" s="32" t="s">
        <v>30</v>
      </c>
      <c r="B51" s="20">
        <v>0</v>
      </c>
      <c r="C51" s="11"/>
      <c r="D51" s="11"/>
      <c r="E51" s="11"/>
      <c r="F51" s="11"/>
      <c r="G51" s="11"/>
      <c r="H51" s="11"/>
      <c r="I51" s="11"/>
      <c r="J51" s="13"/>
      <c r="K51" s="13"/>
      <c r="M51" s="32" t="str">
        <f>A51</f>
        <v>Fellowships</v>
      </c>
      <c r="N51" s="20">
        <v>0</v>
      </c>
      <c r="O51" s="11"/>
      <c r="P51" s="11"/>
      <c r="Q51" s="11"/>
      <c r="R51" s="11"/>
      <c r="S51" s="11"/>
      <c r="T51" s="11"/>
      <c r="U51" s="11"/>
      <c r="V51" s="13"/>
      <c r="W51" s="13"/>
      <c r="Y51" s="32" t="s">
        <v>13</v>
      </c>
      <c r="Z51" s="20" t="s">
        <v>13</v>
      </c>
      <c r="AA51" s="11"/>
      <c r="AB51" s="11"/>
      <c r="AC51" s="11"/>
      <c r="AD51" s="11"/>
      <c r="AE51" s="11"/>
      <c r="AF51" s="11"/>
      <c r="AG51" s="11"/>
      <c r="AH51" s="13"/>
      <c r="AI51" s="13"/>
    </row>
    <row r="52" spans="1:35" ht="15.75" thickBot="1" x14ac:dyDescent="0.3">
      <c r="A52" s="35" t="s">
        <v>58</v>
      </c>
      <c r="B52" s="21">
        <v>0</v>
      </c>
      <c r="C52" s="7"/>
      <c r="D52" s="7"/>
      <c r="E52" s="7"/>
      <c r="F52" s="7"/>
      <c r="G52" s="7"/>
      <c r="H52" s="7"/>
      <c r="I52" s="7"/>
      <c r="J52" s="78">
        <f>SUM(B50:B52)</f>
        <v>0</v>
      </c>
      <c r="K52" s="10"/>
      <c r="M52" s="35" t="str">
        <f>A52</f>
        <v>Other Detail</v>
      </c>
      <c r="N52" s="21">
        <v>0</v>
      </c>
      <c r="O52" s="7"/>
      <c r="P52" s="7"/>
      <c r="Q52" s="7"/>
      <c r="R52" s="7"/>
      <c r="S52" s="7"/>
      <c r="T52" s="7"/>
      <c r="U52" s="7"/>
      <c r="V52" s="68">
        <f>SUM(N50:N52)</f>
        <v>0</v>
      </c>
      <c r="W52" s="10"/>
      <c r="Y52" s="35" t="s">
        <v>13</v>
      </c>
      <c r="Z52" s="21" t="s">
        <v>13</v>
      </c>
      <c r="AA52" s="7"/>
      <c r="AB52" s="7"/>
      <c r="AC52" s="7"/>
      <c r="AD52" s="7"/>
      <c r="AE52" s="7"/>
      <c r="AF52" s="7"/>
      <c r="AG52" s="7"/>
      <c r="AH52" s="68">
        <f>J52+V52</f>
        <v>0</v>
      </c>
      <c r="AI52" s="10"/>
    </row>
    <row r="53" spans="1:35" ht="15.75" thickBot="1" x14ac:dyDescent="0.3">
      <c r="A53" s="46"/>
      <c r="B53" s="12"/>
      <c r="C53" s="11"/>
      <c r="D53" s="11"/>
      <c r="E53" s="11"/>
      <c r="F53" s="11"/>
      <c r="G53" s="11"/>
      <c r="H53" s="11"/>
      <c r="I53" s="11"/>
      <c r="J53" s="70"/>
      <c r="K53" s="13"/>
      <c r="M53" s="46"/>
      <c r="N53" s="12"/>
      <c r="O53" s="11"/>
      <c r="P53" s="11"/>
      <c r="Q53" s="11"/>
      <c r="R53" s="11"/>
      <c r="S53" s="11"/>
      <c r="T53" s="11"/>
      <c r="U53" s="11"/>
      <c r="V53" s="70"/>
      <c r="W53" s="13"/>
      <c r="Y53" s="46"/>
      <c r="Z53" s="12"/>
      <c r="AA53" s="11"/>
      <c r="AB53" s="11"/>
      <c r="AC53" s="11"/>
      <c r="AD53" s="11"/>
      <c r="AE53" s="11"/>
      <c r="AF53" s="11"/>
      <c r="AG53" s="11"/>
      <c r="AH53" s="70"/>
      <c r="AI53" s="13"/>
    </row>
    <row r="54" spans="1:35" ht="16.5" thickBot="1" x14ac:dyDescent="0.3">
      <c r="A54" s="137" t="s">
        <v>31</v>
      </c>
      <c r="B54" s="138"/>
      <c r="C54" s="138"/>
      <c r="D54" s="138"/>
      <c r="E54" s="138"/>
      <c r="F54" s="138"/>
      <c r="G54" s="138"/>
      <c r="H54" s="138"/>
      <c r="I54" s="138"/>
      <c r="J54" s="80">
        <f>J20+J24+J28+J34+J37+J40+J43+J48+J52</f>
        <v>0</v>
      </c>
      <c r="K54" s="26"/>
      <c r="M54" s="137" t="s">
        <v>31</v>
      </c>
      <c r="N54" s="138"/>
      <c r="O54" s="138"/>
      <c r="P54" s="138"/>
      <c r="Q54" s="138"/>
      <c r="R54" s="138"/>
      <c r="S54" s="138"/>
      <c r="T54" s="138"/>
      <c r="U54" s="138"/>
      <c r="V54" s="54">
        <f>V20+V24+V28+V34+V37+V40+V43+V48+V52</f>
        <v>0</v>
      </c>
      <c r="W54" s="26"/>
      <c r="Y54" s="137" t="s">
        <v>31</v>
      </c>
      <c r="Z54" s="138"/>
      <c r="AA54" s="138"/>
      <c r="AB54" s="138"/>
      <c r="AC54" s="138"/>
      <c r="AD54" s="138"/>
      <c r="AE54" s="138"/>
      <c r="AF54" s="138"/>
      <c r="AG54" s="138"/>
      <c r="AH54" s="54">
        <f>AH20+AH24+AH28+AH34+AH37+AH40+AH43+AH48+AH52</f>
        <v>0</v>
      </c>
      <c r="AI54" s="26"/>
    </row>
    <row r="55" spans="1:35" ht="15.75" thickBot="1" x14ac:dyDescent="0.3">
      <c r="A55" s="49"/>
      <c r="B55" s="3"/>
      <c r="C55" s="11"/>
      <c r="D55" s="11"/>
      <c r="E55" s="11"/>
      <c r="F55" s="11"/>
      <c r="G55" s="11"/>
      <c r="H55" s="11"/>
      <c r="I55" s="11"/>
      <c r="J55" s="71"/>
      <c r="K55" s="13"/>
      <c r="M55" s="49"/>
      <c r="N55" s="3"/>
      <c r="O55" s="11"/>
      <c r="P55" s="11"/>
      <c r="Q55" s="11"/>
      <c r="R55" s="11"/>
      <c r="S55" s="11"/>
      <c r="T55" s="11"/>
      <c r="U55" s="11"/>
      <c r="V55" s="71"/>
      <c r="W55" s="13"/>
      <c r="Y55" s="49"/>
      <c r="Z55" s="3"/>
      <c r="AA55" s="11"/>
      <c r="AB55" s="11"/>
      <c r="AC55" s="11"/>
      <c r="AD55" s="11"/>
      <c r="AE55" s="11"/>
      <c r="AF55" s="11"/>
      <c r="AG55" s="11"/>
      <c r="AH55" s="71"/>
      <c r="AI55" s="13"/>
    </row>
    <row r="56" spans="1:35" x14ac:dyDescent="0.25">
      <c r="A56" s="119" t="s">
        <v>32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M56" s="119" t="s">
        <v>32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1"/>
      <c r="Y56" s="119" t="s">
        <v>32</v>
      </c>
      <c r="Z56" s="120"/>
      <c r="AA56" s="120"/>
      <c r="AB56" s="120"/>
      <c r="AC56" s="120"/>
      <c r="AD56" s="120"/>
      <c r="AE56" s="120"/>
      <c r="AF56" s="120"/>
      <c r="AG56" s="120"/>
      <c r="AH56" s="120"/>
      <c r="AI56" s="121"/>
    </row>
    <row r="57" spans="1:35" x14ac:dyDescent="0.25">
      <c r="A57" s="47" t="s">
        <v>59</v>
      </c>
      <c r="B57" s="48">
        <v>0</v>
      </c>
      <c r="C57" s="37" t="s">
        <v>13</v>
      </c>
      <c r="D57" s="11"/>
      <c r="E57" s="11"/>
      <c r="F57" s="11"/>
      <c r="G57" s="11"/>
      <c r="H57" s="11"/>
      <c r="I57" s="11"/>
      <c r="J57" s="13"/>
      <c r="K57" s="13"/>
      <c r="M57" s="47" t="str">
        <f>A57</f>
        <v>SubK #1 - Direct Costs</v>
      </c>
      <c r="N57" s="48">
        <v>0</v>
      </c>
      <c r="O57" s="37" t="s">
        <v>13</v>
      </c>
      <c r="P57" s="11"/>
      <c r="Q57" s="11"/>
      <c r="R57" s="11"/>
      <c r="S57" s="11"/>
      <c r="T57" s="11"/>
      <c r="U57" s="11"/>
      <c r="V57" s="13"/>
      <c r="W57" s="13"/>
      <c r="Y57" s="47" t="str">
        <f>M57</f>
        <v>SubK #1 - Direct Costs</v>
      </c>
      <c r="Z57" s="48">
        <f>B57+N57</f>
        <v>0</v>
      </c>
      <c r="AA57" s="37" t="s">
        <v>13</v>
      </c>
      <c r="AB57" s="11"/>
      <c r="AC57" s="11"/>
      <c r="AD57" s="11"/>
      <c r="AE57" s="11"/>
      <c r="AF57" s="11"/>
      <c r="AG57" s="11"/>
      <c r="AH57" s="13"/>
      <c r="AI57" s="13"/>
    </row>
    <row r="58" spans="1:35" x14ac:dyDescent="0.25">
      <c r="A58" s="38" t="s">
        <v>60</v>
      </c>
      <c r="B58" s="29">
        <v>0</v>
      </c>
      <c r="C58" s="37"/>
      <c r="D58" s="150" t="s">
        <v>48</v>
      </c>
      <c r="E58" s="150"/>
      <c r="F58" s="150"/>
      <c r="G58" s="150"/>
      <c r="H58" s="150"/>
      <c r="I58" s="150"/>
      <c r="J58" s="13"/>
      <c r="K58" s="13"/>
      <c r="M58" s="38" t="str">
        <f>A58</f>
        <v>SubK #1 - Indirect Costs</v>
      </c>
      <c r="N58" s="29">
        <v>0</v>
      </c>
      <c r="O58" s="37"/>
      <c r="P58" s="11"/>
      <c r="Q58" s="11"/>
      <c r="R58" s="11"/>
      <c r="S58" s="11"/>
      <c r="T58" s="11"/>
      <c r="U58" s="11"/>
      <c r="V58" s="13"/>
      <c r="W58" s="13"/>
      <c r="Y58" s="47" t="str">
        <f t="shared" ref="Y58:Y60" si="18">M58</f>
        <v>SubK #1 - Indirect Costs</v>
      </c>
      <c r="Z58" s="48">
        <f>B58+N58</f>
        <v>0</v>
      </c>
      <c r="AA58" s="37"/>
      <c r="AB58" s="11"/>
      <c r="AC58" s="11"/>
      <c r="AD58" s="11"/>
      <c r="AE58" s="11"/>
      <c r="AF58" s="11"/>
      <c r="AG58" s="11"/>
      <c r="AH58" s="13"/>
      <c r="AI58" s="13"/>
    </row>
    <row r="59" spans="1:35" x14ac:dyDescent="0.25">
      <c r="A59" s="38" t="s">
        <v>61</v>
      </c>
      <c r="B59" s="29">
        <v>0</v>
      </c>
      <c r="C59" s="37" t="s">
        <v>13</v>
      </c>
      <c r="D59" s="150" t="s">
        <v>49</v>
      </c>
      <c r="E59" s="150"/>
      <c r="F59" s="150"/>
      <c r="G59" s="150"/>
      <c r="H59" s="150"/>
      <c r="I59" s="150"/>
      <c r="J59" s="13"/>
      <c r="K59" s="13"/>
      <c r="M59" s="38" t="str">
        <f>A59</f>
        <v>SubK #2 - Direct Costs</v>
      </c>
      <c r="N59" s="29">
        <v>0</v>
      </c>
      <c r="O59" s="37" t="s">
        <v>13</v>
      </c>
      <c r="P59" s="11"/>
      <c r="Q59" s="11"/>
      <c r="R59" s="11"/>
      <c r="S59" s="11"/>
      <c r="T59" s="11"/>
      <c r="U59" s="11"/>
      <c r="V59" s="13"/>
      <c r="W59" s="13"/>
      <c r="Y59" s="47" t="str">
        <f t="shared" si="18"/>
        <v>SubK #2 - Direct Costs</v>
      </c>
      <c r="Z59" s="48">
        <f>B59+N59</f>
        <v>0</v>
      </c>
      <c r="AA59" s="37" t="s">
        <v>13</v>
      </c>
      <c r="AB59" s="11"/>
      <c r="AC59" s="11"/>
      <c r="AD59" s="11"/>
      <c r="AE59" s="11"/>
      <c r="AF59" s="11"/>
      <c r="AG59" s="11"/>
      <c r="AH59" s="13"/>
      <c r="AI59" s="13"/>
    </row>
    <row r="60" spans="1:35" ht="15.75" thickBot="1" x14ac:dyDescent="0.3">
      <c r="A60" s="50" t="s">
        <v>62</v>
      </c>
      <c r="B60" s="51">
        <v>0</v>
      </c>
      <c r="C60" s="52"/>
      <c r="D60" s="7"/>
      <c r="E60" s="7"/>
      <c r="F60" s="7"/>
      <c r="G60" s="7"/>
      <c r="H60" s="7"/>
      <c r="I60" s="7"/>
      <c r="J60" s="74">
        <f>SUM(B57:B60)</f>
        <v>0</v>
      </c>
      <c r="K60" s="13">
        <v>533000</v>
      </c>
      <c r="M60" s="50" t="str">
        <f>A60</f>
        <v>SubK #2 - Indirect Costs</v>
      </c>
      <c r="N60" s="51">
        <v>0</v>
      </c>
      <c r="O60" s="52"/>
      <c r="P60" s="7"/>
      <c r="Q60" s="7"/>
      <c r="R60" s="7"/>
      <c r="S60" s="7"/>
      <c r="T60" s="7"/>
      <c r="U60" s="7"/>
      <c r="V60" s="67">
        <f>SUM(N57:N60)</f>
        <v>0</v>
      </c>
      <c r="W60" s="13">
        <v>533000</v>
      </c>
      <c r="Y60" s="47" t="str">
        <f t="shared" si="18"/>
        <v>SubK #2 - Indirect Costs</v>
      </c>
      <c r="Z60" s="48">
        <f>B60+N60</f>
        <v>0</v>
      </c>
      <c r="AA60" s="52"/>
      <c r="AB60" s="7"/>
      <c r="AC60" s="7"/>
      <c r="AD60" s="7"/>
      <c r="AE60" s="7"/>
      <c r="AF60" s="7"/>
      <c r="AG60" s="7"/>
      <c r="AH60" s="67">
        <f>J60+V60</f>
        <v>0</v>
      </c>
      <c r="AI60" s="13">
        <v>533000</v>
      </c>
    </row>
    <row r="61" spans="1:35" ht="15.75" thickBot="1" x14ac:dyDescent="0.3">
      <c r="A61" s="33"/>
      <c r="B61" s="12"/>
      <c r="C61" s="37"/>
      <c r="D61" s="11"/>
      <c r="E61" s="11"/>
      <c r="F61" s="11"/>
      <c r="G61" s="11"/>
      <c r="H61" s="11"/>
      <c r="I61" s="11"/>
      <c r="J61" s="70"/>
      <c r="K61" s="17"/>
      <c r="M61" s="33"/>
      <c r="N61" s="12"/>
      <c r="O61" s="37"/>
      <c r="P61" s="11"/>
      <c r="Q61" s="11"/>
      <c r="R61" s="11"/>
      <c r="S61" s="11"/>
      <c r="T61" s="11"/>
      <c r="U61" s="11"/>
      <c r="V61" s="70"/>
      <c r="W61" s="17"/>
      <c r="Y61" s="33"/>
      <c r="Z61" s="12"/>
      <c r="AA61" s="37"/>
      <c r="AB61" s="11"/>
      <c r="AC61" s="11"/>
      <c r="AD61" s="11"/>
      <c r="AE61" s="11"/>
      <c r="AF61" s="11"/>
      <c r="AG61" s="11"/>
      <c r="AH61" s="70"/>
      <c r="AI61" s="17"/>
    </row>
    <row r="62" spans="1:35" ht="16.5" thickBot="1" x14ac:dyDescent="0.3">
      <c r="A62" s="139" t="s">
        <v>33</v>
      </c>
      <c r="B62" s="140"/>
      <c r="C62" s="140"/>
      <c r="D62" s="140"/>
      <c r="E62" s="140"/>
      <c r="F62" s="140"/>
      <c r="G62" s="140"/>
      <c r="H62" s="140"/>
      <c r="I62" s="140"/>
      <c r="J62" s="81">
        <f>J54+J60</f>
        <v>0</v>
      </c>
      <c r="K62" s="26"/>
      <c r="M62" s="139" t="s">
        <v>33</v>
      </c>
      <c r="N62" s="140"/>
      <c r="O62" s="140"/>
      <c r="P62" s="140"/>
      <c r="Q62" s="140"/>
      <c r="R62" s="140"/>
      <c r="S62" s="140"/>
      <c r="T62" s="140"/>
      <c r="U62" s="140"/>
      <c r="V62" s="72">
        <f>V54+V60</f>
        <v>0</v>
      </c>
      <c r="W62" s="26"/>
      <c r="Y62" s="139" t="s">
        <v>33</v>
      </c>
      <c r="Z62" s="140"/>
      <c r="AA62" s="140"/>
      <c r="AB62" s="140"/>
      <c r="AC62" s="140"/>
      <c r="AD62" s="140"/>
      <c r="AE62" s="140"/>
      <c r="AF62" s="140"/>
      <c r="AG62" s="140"/>
      <c r="AH62" s="72">
        <f>AH54+AH60</f>
        <v>0</v>
      </c>
      <c r="AI62" s="26"/>
    </row>
    <row r="63" spans="1:35" s="25" customFormat="1" ht="16.5" thickBot="1" x14ac:dyDescent="0.3">
      <c r="A63" s="55"/>
      <c r="B63" s="56"/>
      <c r="C63" s="56"/>
      <c r="D63" s="56"/>
      <c r="E63" s="56"/>
      <c r="F63" s="56"/>
      <c r="G63" s="56"/>
      <c r="H63" s="56"/>
      <c r="I63" s="56"/>
      <c r="J63" s="73"/>
      <c r="K63" s="57"/>
      <c r="M63" s="55"/>
      <c r="N63" s="56"/>
      <c r="O63" s="56"/>
      <c r="P63" s="56"/>
      <c r="Q63" s="56"/>
      <c r="R63" s="56"/>
      <c r="S63" s="56"/>
      <c r="T63" s="56"/>
      <c r="U63" s="56"/>
      <c r="V63" s="73"/>
      <c r="W63" s="57"/>
      <c r="Y63" s="55"/>
      <c r="Z63" s="56"/>
      <c r="AA63" s="56"/>
      <c r="AB63" s="56"/>
      <c r="AC63" s="56"/>
      <c r="AD63" s="56"/>
      <c r="AE63" s="56"/>
      <c r="AF63" s="56"/>
      <c r="AG63" s="56"/>
      <c r="AH63" s="73"/>
      <c r="AI63" s="57"/>
    </row>
    <row r="64" spans="1:35" x14ac:dyDescent="0.25">
      <c r="A64" s="119" t="s">
        <v>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1"/>
      <c r="M64" s="119" t="s">
        <v>38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1"/>
      <c r="Y64" s="119" t="s">
        <v>38</v>
      </c>
      <c r="Z64" s="120"/>
      <c r="AA64" s="120"/>
      <c r="AB64" s="120"/>
      <c r="AC64" s="120"/>
      <c r="AD64" s="120"/>
      <c r="AE64" s="120"/>
      <c r="AF64" s="120"/>
      <c r="AG64" s="120"/>
      <c r="AH64" s="120"/>
      <c r="AI64" s="121"/>
    </row>
    <row r="65" spans="1:35" ht="15.75" thickBot="1" x14ac:dyDescent="0.3">
      <c r="A65" s="47" t="s">
        <v>34</v>
      </c>
      <c r="B65" s="83">
        <f>J62-J28-J40-J52-J60-J43+C65+D65</f>
        <v>0</v>
      </c>
      <c r="C65" s="63">
        <f>IF((B57+B58)&gt;25000, (25000), (B57+B58))</f>
        <v>0</v>
      </c>
      <c r="D65" s="64">
        <f>IF((B59+B60)&gt;25000, (25000), (B59+B60))</f>
        <v>0</v>
      </c>
      <c r="E65" s="11"/>
      <c r="F65" s="11"/>
      <c r="G65" s="11"/>
      <c r="H65" s="11"/>
      <c r="I65" s="11"/>
      <c r="J65" s="16"/>
      <c r="K65" s="13"/>
      <c r="M65" s="47" t="s">
        <v>34</v>
      </c>
      <c r="N65" s="48">
        <f>V62-V28-V40-V52-V60-V43+O65+P65</f>
        <v>0</v>
      </c>
      <c r="O65" s="63">
        <f>IF((B57+B58)&gt;25000, (0), (IF((B57+B58+N57+N58)&gt;25000, (25000-(C65)), (N57+N58))))</f>
        <v>0</v>
      </c>
      <c r="P65" s="64">
        <f>IF((N59+N60)&gt;25000, (0), (IF((B59+B60+N59+N60)&gt;25000, (25000-(D65)), (N59+N60))))</f>
        <v>0</v>
      </c>
      <c r="Q65" s="11"/>
      <c r="R65" s="11"/>
      <c r="S65" s="11"/>
      <c r="T65" s="11"/>
      <c r="U65" s="11"/>
      <c r="V65" s="16"/>
      <c r="W65" s="13"/>
      <c r="Y65" s="47" t="s">
        <v>34</v>
      </c>
      <c r="Z65" s="48">
        <f>B65+N65</f>
        <v>0</v>
      </c>
      <c r="AA65" s="93"/>
      <c r="AB65" s="94"/>
      <c r="AC65" s="11"/>
      <c r="AD65" s="11"/>
      <c r="AE65" s="92" t="s">
        <v>13</v>
      </c>
      <c r="AF65" s="11"/>
      <c r="AG65" s="11"/>
      <c r="AH65" s="16"/>
      <c r="AI65" s="13"/>
    </row>
    <row r="66" spans="1:35" ht="15.75" thickBot="1" x14ac:dyDescent="0.3">
      <c r="A66" s="39" t="s">
        <v>35</v>
      </c>
      <c r="B66" s="30">
        <v>0.6</v>
      </c>
      <c r="C66" s="65">
        <f>C65</f>
        <v>0</v>
      </c>
      <c r="D66" s="66">
        <f>D65</f>
        <v>0</v>
      </c>
      <c r="E66" s="7"/>
      <c r="F66" s="7"/>
      <c r="G66" s="7"/>
      <c r="H66" s="7"/>
      <c r="I66" s="7"/>
      <c r="J66" s="78">
        <f>B66*B65</f>
        <v>0</v>
      </c>
      <c r="K66" s="10">
        <v>538000</v>
      </c>
      <c r="M66" s="39" t="s">
        <v>35</v>
      </c>
      <c r="N66" s="30">
        <v>0.61</v>
      </c>
      <c r="O66" s="65">
        <f>O65</f>
        <v>0</v>
      </c>
      <c r="P66" s="66">
        <f>P65</f>
        <v>0</v>
      </c>
      <c r="Q66" s="7"/>
      <c r="R66" s="7"/>
      <c r="S66" s="7"/>
      <c r="T66" s="7"/>
      <c r="U66" s="7"/>
      <c r="V66" s="68">
        <f>N66*N65</f>
        <v>0</v>
      </c>
      <c r="W66" s="10">
        <v>538000</v>
      </c>
      <c r="Y66" s="39" t="s">
        <v>35</v>
      </c>
      <c r="Z66" s="30">
        <v>0.61</v>
      </c>
      <c r="AA66" s="95"/>
      <c r="AB66" s="96"/>
      <c r="AC66" s="7"/>
      <c r="AD66" s="7"/>
      <c r="AE66" s="7"/>
      <c r="AF66" s="7"/>
      <c r="AG66" s="7"/>
      <c r="AH66" s="68">
        <f>J66+V66</f>
        <v>0</v>
      </c>
      <c r="AI66" s="10">
        <v>538000</v>
      </c>
    </row>
    <row r="67" spans="1:35" ht="15.75" thickBot="1" x14ac:dyDescent="0.3">
      <c r="A67" s="53"/>
      <c r="B67" s="5"/>
      <c r="C67" s="11"/>
      <c r="D67" s="11"/>
      <c r="E67" s="11"/>
      <c r="F67" s="11"/>
      <c r="G67" s="11"/>
      <c r="H67" s="11"/>
      <c r="I67" s="11"/>
      <c r="J67" s="4"/>
      <c r="K67" s="13"/>
      <c r="M67" s="53"/>
      <c r="N67" s="5"/>
      <c r="O67" s="11"/>
      <c r="P67" s="11"/>
      <c r="Q67" s="11"/>
      <c r="R67" s="11"/>
      <c r="S67" s="11"/>
      <c r="T67" s="11"/>
      <c r="U67" s="11"/>
      <c r="V67" s="4"/>
      <c r="W67" s="13"/>
      <c r="Y67" s="53"/>
      <c r="Z67" s="5"/>
      <c r="AA67" s="11"/>
      <c r="AB67" s="11"/>
      <c r="AC67" s="11"/>
      <c r="AD67" s="11"/>
      <c r="AE67" s="11"/>
      <c r="AF67" s="11"/>
      <c r="AG67" s="11"/>
      <c r="AH67" s="4"/>
      <c r="AI67" s="13"/>
    </row>
    <row r="68" spans="1:35" s="60" customFormat="1" ht="17.25" customHeight="1" thickBot="1" x14ac:dyDescent="0.35">
      <c r="A68" s="141" t="s">
        <v>40</v>
      </c>
      <c r="B68" s="142"/>
      <c r="C68" s="142"/>
      <c r="D68" s="142"/>
      <c r="E68" s="142"/>
      <c r="F68" s="142"/>
      <c r="G68" s="142"/>
      <c r="H68" s="142"/>
      <c r="I68" s="142"/>
      <c r="J68" s="82">
        <f>J62+J66</f>
        <v>0</v>
      </c>
      <c r="K68" s="59"/>
      <c r="M68" s="141" t="s">
        <v>41</v>
      </c>
      <c r="N68" s="142"/>
      <c r="O68" s="142"/>
      <c r="P68" s="142"/>
      <c r="Q68" s="142"/>
      <c r="R68" s="142"/>
      <c r="S68" s="142"/>
      <c r="T68" s="142"/>
      <c r="U68" s="142"/>
      <c r="V68" s="58">
        <f>V62+V66</f>
        <v>0</v>
      </c>
      <c r="W68" s="59"/>
      <c r="Y68" s="141" t="s">
        <v>72</v>
      </c>
      <c r="Z68" s="142"/>
      <c r="AA68" s="142"/>
      <c r="AB68" s="142"/>
      <c r="AC68" s="142"/>
      <c r="AD68" s="142"/>
      <c r="AE68" s="142"/>
      <c r="AF68" s="142"/>
      <c r="AG68" s="142"/>
      <c r="AH68" s="58">
        <f>AH62+AH66</f>
        <v>0</v>
      </c>
      <c r="AI68" s="59"/>
    </row>
    <row r="69" spans="1:35" ht="15.75" thickBot="1" x14ac:dyDescent="0.3">
      <c r="M69" s="53"/>
      <c r="N69" s="89"/>
      <c r="O69" s="89"/>
      <c r="P69" s="89"/>
      <c r="Q69" s="89"/>
      <c r="R69" s="89"/>
      <c r="S69" s="89"/>
      <c r="T69" s="89"/>
      <c r="U69" s="89"/>
      <c r="V69" s="89"/>
      <c r="W69" s="90"/>
      <c r="Y69" s="53"/>
      <c r="Z69" s="89"/>
      <c r="AA69" s="89"/>
      <c r="AB69" s="89"/>
      <c r="AC69" s="89"/>
      <c r="AD69" s="89"/>
      <c r="AE69" s="89"/>
      <c r="AF69" s="89"/>
      <c r="AG69" s="89"/>
      <c r="AH69" s="89"/>
      <c r="AI69" s="90"/>
    </row>
    <row r="70" spans="1:35" ht="19.5" thickBot="1" x14ac:dyDescent="0.35">
      <c r="M70" s="84" t="s">
        <v>52</v>
      </c>
      <c r="N70" s="85"/>
      <c r="O70" s="136" t="s">
        <v>42</v>
      </c>
      <c r="P70" s="136"/>
      <c r="Q70" s="86">
        <f>V62+J62</f>
        <v>0</v>
      </c>
      <c r="R70" s="85"/>
      <c r="S70" s="85" t="s">
        <v>43</v>
      </c>
      <c r="T70" s="86">
        <f>J66+V66</f>
        <v>0</v>
      </c>
      <c r="U70" s="85"/>
      <c r="V70" s="87">
        <f>Q70+T70</f>
        <v>0</v>
      </c>
      <c r="W70" s="88"/>
      <c r="Y70" s="84"/>
      <c r="Z70" s="85"/>
      <c r="AA70" s="136"/>
      <c r="AB70" s="136"/>
      <c r="AC70" s="86"/>
      <c r="AD70" s="85"/>
      <c r="AE70" s="85"/>
      <c r="AF70" s="86"/>
      <c r="AG70" s="85"/>
      <c r="AH70" s="87"/>
      <c r="AI70" s="88"/>
    </row>
    <row r="72" spans="1:35" x14ac:dyDescent="0.25">
      <c r="M72" s="2" t="s">
        <v>13</v>
      </c>
    </row>
  </sheetData>
  <mergeCells count="106">
    <mergeCell ref="A68:I68"/>
    <mergeCell ref="M68:U68"/>
    <mergeCell ref="Y68:AG68"/>
    <mergeCell ref="O70:P70"/>
    <mergeCell ref="AA70:AB70"/>
    <mergeCell ref="A62:I62"/>
    <mergeCell ref="M62:U62"/>
    <mergeCell ref="Y62:AG62"/>
    <mergeCell ref="A64:K64"/>
    <mergeCell ref="M64:W64"/>
    <mergeCell ref="Y64:AI64"/>
    <mergeCell ref="A56:K56"/>
    <mergeCell ref="M56:W56"/>
    <mergeCell ref="Y56:AI56"/>
    <mergeCell ref="D58:I58"/>
    <mergeCell ref="D59:I59"/>
    <mergeCell ref="A49:K49"/>
    <mergeCell ref="M49:W49"/>
    <mergeCell ref="Y49:AI49"/>
    <mergeCell ref="A54:I54"/>
    <mergeCell ref="M54:U54"/>
    <mergeCell ref="Y54:AG54"/>
    <mergeCell ref="D47:F47"/>
    <mergeCell ref="P47:R47"/>
    <mergeCell ref="AB47:AD47"/>
    <mergeCell ref="D48:F48"/>
    <mergeCell ref="P48:R48"/>
    <mergeCell ref="AB48:AD48"/>
    <mergeCell ref="D45:F45"/>
    <mergeCell ref="P45:R45"/>
    <mergeCell ref="AB45:AD45"/>
    <mergeCell ref="D46:F46"/>
    <mergeCell ref="P46:R46"/>
    <mergeCell ref="AB46:AD46"/>
    <mergeCell ref="A41:K41"/>
    <mergeCell ref="M41:W41"/>
    <mergeCell ref="Y41:AI41"/>
    <mergeCell ref="A44:K44"/>
    <mergeCell ref="M44:W44"/>
    <mergeCell ref="Y44:AI44"/>
    <mergeCell ref="D39:F39"/>
    <mergeCell ref="P39:R39"/>
    <mergeCell ref="AB39:AD39"/>
    <mergeCell ref="D40:F40"/>
    <mergeCell ref="P40:R40"/>
    <mergeCell ref="AB40:AD40"/>
    <mergeCell ref="D37:F37"/>
    <mergeCell ref="P37:R37"/>
    <mergeCell ref="AB37:AD37"/>
    <mergeCell ref="A38:K38"/>
    <mergeCell ref="M38:W38"/>
    <mergeCell ref="Y38:AI38"/>
    <mergeCell ref="A35:K35"/>
    <mergeCell ref="M35:W35"/>
    <mergeCell ref="Y35:AI35"/>
    <mergeCell ref="D36:F36"/>
    <mergeCell ref="P36:R36"/>
    <mergeCell ref="AB36:AD36"/>
    <mergeCell ref="D33:F33"/>
    <mergeCell ref="P33:R33"/>
    <mergeCell ref="AB33:AD33"/>
    <mergeCell ref="D34:F34"/>
    <mergeCell ref="P34:R34"/>
    <mergeCell ref="AB34:AD34"/>
    <mergeCell ref="D31:F31"/>
    <mergeCell ref="P31:R31"/>
    <mergeCell ref="AB31:AD31"/>
    <mergeCell ref="D32:F32"/>
    <mergeCell ref="P32:R32"/>
    <mergeCell ref="AB32:AD32"/>
    <mergeCell ref="A29:K29"/>
    <mergeCell ref="M29:W29"/>
    <mergeCell ref="Y29:AI29"/>
    <mergeCell ref="D30:F30"/>
    <mergeCell ref="P30:R30"/>
    <mergeCell ref="AB30:AD30"/>
    <mergeCell ref="D24:F24"/>
    <mergeCell ref="P24:R24"/>
    <mergeCell ref="AB24:AD24"/>
    <mergeCell ref="A25:K25"/>
    <mergeCell ref="M25:W25"/>
    <mergeCell ref="Y25:AI25"/>
    <mergeCell ref="A22:K22"/>
    <mergeCell ref="M22:W22"/>
    <mergeCell ref="Y22:AI22"/>
    <mergeCell ref="D23:F23"/>
    <mergeCell ref="P23:R23"/>
    <mergeCell ref="AB23:AD23"/>
    <mergeCell ref="M20:R20"/>
    <mergeCell ref="Y20:AD20"/>
    <mergeCell ref="A21:J21"/>
    <mergeCell ref="M21:V21"/>
    <mergeCell ref="Y21:AH21"/>
    <mergeCell ref="Y2:AD2"/>
    <mergeCell ref="AE2:AH2"/>
    <mergeCell ref="A3:K3"/>
    <mergeCell ref="M3:W3"/>
    <mergeCell ref="Y3:AI3"/>
    <mergeCell ref="M1:W1"/>
    <mergeCell ref="Y1:AI1"/>
    <mergeCell ref="A2:F2"/>
    <mergeCell ref="G2:J2"/>
    <mergeCell ref="M2:R2"/>
    <mergeCell ref="S2:V2"/>
    <mergeCell ref="A1:G1"/>
    <mergeCell ref="H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A5" sqref="A5"/>
    </sheetView>
  </sheetViews>
  <sheetFormatPr defaultRowHeight="15" x14ac:dyDescent="0.25"/>
  <cols>
    <col min="1" max="1" width="30.85546875" style="2" customWidth="1"/>
    <col min="2" max="2" width="16" style="1" customWidth="1"/>
    <col min="3" max="3" width="7.42578125" style="1" customWidth="1"/>
    <col min="4" max="4" width="9.140625" style="1"/>
    <col min="5" max="5" width="10" style="1" customWidth="1"/>
    <col min="6" max="6" width="8" style="1" customWidth="1"/>
    <col min="7" max="7" width="14" style="1" customWidth="1"/>
    <col min="8" max="8" width="13.140625" style="1" customWidth="1"/>
    <col min="9" max="9" width="11.42578125" style="1" customWidth="1"/>
    <col min="10" max="10" width="17.28515625" style="1" customWidth="1"/>
    <col min="11" max="11" width="8.140625" style="1" customWidth="1"/>
    <col min="12" max="12" width="2.28515625" style="2" customWidth="1"/>
    <col min="13" max="16384" width="9.140625" style="2"/>
  </cols>
  <sheetData>
    <row r="1" spans="1:11" ht="15.75" thickBot="1" x14ac:dyDescent="0.3">
      <c r="A1" s="106" t="s">
        <v>80</v>
      </c>
      <c r="B1" s="106"/>
      <c r="C1" s="106"/>
      <c r="D1" s="106"/>
      <c r="E1" s="106"/>
      <c r="F1" s="106"/>
      <c r="G1" s="107"/>
      <c r="H1" s="127" t="s">
        <v>74</v>
      </c>
      <c r="I1" s="128"/>
      <c r="J1" s="102">
        <v>192300</v>
      </c>
      <c r="K1" s="101"/>
    </row>
    <row r="2" spans="1:11" s="25" customFormat="1" ht="15.75" thickBot="1" x14ac:dyDescent="0.3">
      <c r="A2" s="114" t="s">
        <v>69</v>
      </c>
      <c r="B2" s="115"/>
      <c r="C2" s="115"/>
      <c r="D2" s="115"/>
      <c r="E2" s="115"/>
      <c r="F2" s="115"/>
      <c r="G2" s="115" t="s">
        <v>70</v>
      </c>
      <c r="H2" s="115"/>
      <c r="I2" s="115"/>
      <c r="J2" s="115"/>
      <c r="K2" s="99"/>
    </row>
    <row r="3" spans="1:11" ht="15.75" customHeight="1" thickBot="1" x14ac:dyDescent="0.3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29.25" customHeight="1" x14ac:dyDescent="0.25">
      <c r="A4" s="31" t="s">
        <v>0</v>
      </c>
      <c r="B4" s="8" t="s">
        <v>1</v>
      </c>
      <c r="C4" s="14" t="s">
        <v>8</v>
      </c>
      <c r="D4" s="14" t="s">
        <v>2</v>
      </c>
      <c r="E4" s="15" t="s">
        <v>16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11</v>
      </c>
    </row>
    <row r="5" spans="1:11" x14ac:dyDescent="0.25">
      <c r="A5" s="32"/>
      <c r="B5" s="18"/>
      <c r="C5" s="18">
        <v>12</v>
      </c>
      <c r="D5" s="19">
        <v>0</v>
      </c>
      <c r="E5" s="77">
        <f>C5*D5</f>
        <v>0</v>
      </c>
      <c r="F5" s="18">
        <v>0.32</v>
      </c>
      <c r="G5" s="20"/>
      <c r="H5" s="75">
        <f t="shared" ref="H5:H19" si="0">IF($J$1=0,(C5*D5)*(G5/12),(IF(G5&lt;=$J$1,(C5*D5)*(G5/12),(C5*D5)*($J$1/12))))</f>
        <v>0</v>
      </c>
      <c r="I5" s="75">
        <f>H5*F5</f>
        <v>0</v>
      </c>
      <c r="J5" s="75">
        <f>H5+I5</f>
        <v>0</v>
      </c>
      <c r="K5" s="18" t="s">
        <v>13</v>
      </c>
    </row>
    <row r="6" spans="1:11" x14ac:dyDescent="0.25">
      <c r="A6" s="32"/>
      <c r="B6" s="18" t="s">
        <v>13</v>
      </c>
      <c r="C6" s="18">
        <v>12</v>
      </c>
      <c r="D6" s="19">
        <v>0</v>
      </c>
      <c r="E6" s="77">
        <f t="shared" ref="E6:E19" si="1">C6*D6</f>
        <v>0</v>
      </c>
      <c r="F6" s="18">
        <v>0.32</v>
      </c>
      <c r="G6" s="20"/>
      <c r="H6" s="75">
        <f t="shared" si="0"/>
        <v>0</v>
      </c>
      <c r="I6" s="75">
        <f>H6*F6</f>
        <v>0</v>
      </c>
      <c r="J6" s="75">
        <f>H6+I6</f>
        <v>0</v>
      </c>
      <c r="K6" s="18" t="s">
        <v>13</v>
      </c>
    </row>
    <row r="7" spans="1:11" x14ac:dyDescent="0.25">
      <c r="A7" s="32"/>
      <c r="B7" s="18" t="s">
        <v>13</v>
      </c>
      <c r="C7" s="18">
        <v>12</v>
      </c>
      <c r="D7" s="19">
        <v>0</v>
      </c>
      <c r="E7" s="77">
        <f>C7*D7</f>
        <v>0</v>
      </c>
      <c r="F7" s="18">
        <v>0.32</v>
      </c>
      <c r="G7" s="20"/>
      <c r="H7" s="75">
        <f t="shared" si="0"/>
        <v>0</v>
      </c>
      <c r="I7" s="75">
        <f>H7*F7</f>
        <v>0</v>
      </c>
      <c r="J7" s="75">
        <f>H7+I7</f>
        <v>0</v>
      </c>
      <c r="K7" s="18" t="s">
        <v>63</v>
      </c>
    </row>
    <row r="8" spans="1:11" x14ac:dyDescent="0.25">
      <c r="A8" s="32"/>
      <c r="B8" s="18" t="s">
        <v>13</v>
      </c>
      <c r="C8" s="18">
        <v>12</v>
      </c>
      <c r="D8" s="19">
        <v>0</v>
      </c>
      <c r="E8" s="77">
        <f>C8*D8</f>
        <v>0</v>
      </c>
      <c r="F8" s="18">
        <v>0.32</v>
      </c>
      <c r="G8" s="20"/>
      <c r="H8" s="75">
        <f t="shared" si="0"/>
        <v>0</v>
      </c>
      <c r="I8" s="75">
        <f>H8*F8</f>
        <v>0</v>
      </c>
      <c r="J8" s="75">
        <f>H8+I8</f>
        <v>0</v>
      </c>
      <c r="K8" s="18" t="s">
        <v>13</v>
      </c>
    </row>
    <row r="9" spans="1:11" x14ac:dyDescent="0.25">
      <c r="A9" s="32"/>
      <c r="B9" s="18" t="s">
        <v>13</v>
      </c>
      <c r="C9" s="18">
        <v>12</v>
      </c>
      <c r="D9" s="19">
        <v>0</v>
      </c>
      <c r="E9" s="77">
        <f t="shared" si="1"/>
        <v>0</v>
      </c>
      <c r="F9" s="18">
        <v>0.32</v>
      </c>
      <c r="G9" s="20"/>
      <c r="H9" s="75">
        <f t="shared" si="0"/>
        <v>0</v>
      </c>
      <c r="I9" s="75">
        <f>H9*F9</f>
        <v>0</v>
      </c>
      <c r="J9" s="75">
        <f t="shared" ref="J9:J19" si="2">H9+I9</f>
        <v>0</v>
      </c>
      <c r="K9" s="18" t="s">
        <v>13</v>
      </c>
    </row>
    <row r="10" spans="1:11" x14ac:dyDescent="0.25">
      <c r="A10" s="32"/>
      <c r="B10" s="18" t="s">
        <v>13</v>
      </c>
      <c r="C10" s="18">
        <v>12</v>
      </c>
      <c r="D10" s="19">
        <v>0</v>
      </c>
      <c r="E10" s="77">
        <f t="shared" si="1"/>
        <v>0</v>
      </c>
      <c r="F10" s="18">
        <v>0.32</v>
      </c>
      <c r="G10" s="20"/>
      <c r="H10" s="75">
        <f t="shared" si="0"/>
        <v>0</v>
      </c>
      <c r="I10" s="75">
        <f t="shared" ref="I10:I19" si="3">H10*F10</f>
        <v>0</v>
      </c>
      <c r="J10" s="75">
        <f t="shared" si="2"/>
        <v>0</v>
      </c>
      <c r="K10" s="18" t="s">
        <v>13</v>
      </c>
    </row>
    <row r="11" spans="1:11" x14ac:dyDescent="0.25">
      <c r="A11" s="32"/>
      <c r="B11" s="18" t="s">
        <v>13</v>
      </c>
      <c r="C11" s="18">
        <v>12</v>
      </c>
      <c r="D11" s="19">
        <v>0</v>
      </c>
      <c r="E11" s="77">
        <f t="shared" si="1"/>
        <v>0</v>
      </c>
      <c r="F11" s="18">
        <v>0.32</v>
      </c>
      <c r="G11" s="20"/>
      <c r="H11" s="75">
        <f t="shared" si="0"/>
        <v>0</v>
      </c>
      <c r="I11" s="75">
        <f t="shared" si="3"/>
        <v>0</v>
      </c>
      <c r="J11" s="75">
        <f t="shared" si="2"/>
        <v>0</v>
      </c>
      <c r="K11" s="18" t="s">
        <v>13</v>
      </c>
    </row>
    <row r="12" spans="1:11" x14ac:dyDescent="0.25">
      <c r="A12" s="32"/>
      <c r="B12" s="18" t="s">
        <v>13</v>
      </c>
      <c r="C12" s="18">
        <v>12</v>
      </c>
      <c r="D12" s="19">
        <v>0</v>
      </c>
      <c r="E12" s="77">
        <f t="shared" si="1"/>
        <v>0</v>
      </c>
      <c r="F12" s="18">
        <v>0.32</v>
      </c>
      <c r="G12" s="20"/>
      <c r="H12" s="75">
        <f t="shared" si="0"/>
        <v>0</v>
      </c>
      <c r="I12" s="75">
        <f t="shared" si="3"/>
        <v>0</v>
      </c>
      <c r="J12" s="75">
        <f t="shared" si="2"/>
        <v>0</v>
      </c>
      <c r="K12" s="18" t="s">
        <v>13</v>
      </c>
    </row>
    <row r="13" spans="1:11" x14ac:dyDescent="0.25">
      <c r="A13" s="32"/>
      <c r="B13" s="18" t="s">
        <v>13</v>
      </c>
      <c r="C13" s="18">
        <v>12</v>
      </c>
      <c r="D13" s="19">
        <v>0</v>
      </c>
      <c r="E13" s="77">
        <f t="shared" si="1"/>
        <v>0</v>
      </c>
      <c r="F13" s="18">
        <v>0.32</v>
      </c>
      <c r="G13" s="20"/>
      <c r="H13" s="75">
        <f t="shared" si="0"/>
        <v>0</v>
      </c>
      <c r="I13" s="75">
        <f t="shared" si="3"/>
        <v>0</v>
      </c>
      <c r="J13" s="75">
        <f t="shared" si="2"/>
        <v>0</v>
      </c>
      <c r="K13" s="18" t="s">
        <v>13</v>
      </c>
    </row>
    <row r="14" spans="1:11" x14ac:dyDescent="0.25">
      <c r="A14" s="32"/>
      <c r="B14" s="18" t="s">
        <v>13</v>
      </c>
      <c r="C14" s="18">
        <v>12</v>
      </c>
      <c r="D14" s="19">
        <v>0</v>
      </c>
      <c r="E14" s="77">
        <f t="shared" si="1"/>
        <v>0</v>
      </c>
      <c r="F14" s="18">
        <v>0.32</v>
      </c>
      <c r="G14" s="20"/>
      <c r="H14" s="75">
        <f t="shared" si="0"/>
        <v>0</v>
      </c>
      <c r="I14" s="75">
        <f t="shared" si="3"/>
        <v>0</v>
      </c>
      <c r="J14" s="75">
        <f t="shared" si="2"/>
        <v>0</v>
      </c>
      <c r="K14" s="18" t="s">
        <v>13</v>
      </c>
    </row>
    <row r="15" spans="1:11" x14ac:dyDescent="0.25">
      <c r="A15" s="32"/>
      <c r="B15" s="18" t="s">
        <v>13</v>
      </c>
      <c r="C15" s="18">
        <v>12</v>
      </c>
      <c r="D15" s="19">
        <v>0</v>
      </c>
      <c r="E15" s="77">
        <f t="shared" si="1"/>
        <v>0</v>
      </c>
      <c r="F15" s="18">
        <v>0.32</v>
      </c>
      <c r="G15" s="20"/>
      <c r="H15" s="75">
        <f t="shared" si="0"/>
        <v>0</v>
      </c>
      <c r="I15" s="75">
        <f t="shared" si="3"/>
        <v>0</v>
      </c>
      <c r="J15" s="75">
        <f t="shared" si="2"/>
        <v>0</v>
      </c>
      <c r="K15" s="18" t="s">
        <v>13</v>
      </c>
    </row>
    <row r="16" spans="1:11" x14ac:dyDescent="0.25">
      <c r="A16" s="32"/>
      <c r="B16" s="18" t="s">
        <v>13</v>
      </c>
      <c r="C16" s="18">
        <v>12</v>
      </c>
      <c r="D16" s="19">
        <v>0</v>
      </c>
      <c r="E16" s="77">
        <f t="shared" si="1"/>
        <v>0</v>
      </c>
      <c r="F16" s="18">
        <v>0.32</v>
      </c>
      <c r="G16" s="20"/>
      <c r="H16" s="75">
        <f t="shared" si="0"/>
        <v>0</v>
      </c>
      <c r="I16" s="75">
        <f t="shared" si="3"/>
        <v>0</v>
      </c>
      <c r="J16" s="75">
        <f t="shared" si="2"/>
        <v>0</v>
      </c>
      <c r="K16" s="18" t="s">
        <v>13</v>
      </c>
    </row>
    <row r="17" spans="1:11" x14ac:dyDescent="0.25">
      <c r="A17" s="32" t="s">
        <v>13</v>
      </c>
      <c r="B17" s="18" t="s">
        <v>13</v>
      </c>
      <c r="C17" s="18">
        <v>12</v>
      </c>
      <c r="D17" s="19">
        <v>0</v>
      </c>
      <c r="E17" s="77">
        <f t="shared" si="1"/>
        <v>0</v>
      </c>
      <c r="F17" s="18">
        <v>0.32</v>
      </c>
      <c r="G17" s="20"/>
      <c r="H17" s="75">
        <f t="shared" si="0"/>
        <v>0</v>
      </c>
      <c r="I17" s="75">
        <f t="shared" si="3"/>
        <v>0</v>
      </c>
      <c r="J17" s="75">
        <f t="shared" si="2"/>
        <v>0</v>
      </c>
      <c r="K17" s="18" t="s">
        <v>13</v>
      </c>
    </row>
    <row r="18" spans="1:11" x14ac:dyDescent="0.25">
      <c r="A18" s="32" t="s">
        <v>66</v>
      </c>
      <c r="B18" s="18" t="s">
        <v>13</v>
      </c>
      <c r="C18" s="18">
        <v>12</v>
      </c>
      <c r="D18" s="19">
        <v>0</v>
      </c>
      <c r="E18" s="77">
        <f t="shared" si="1"/>
        <v>0</v>
      </c>
      <c r="F18" s="97">
        <v>0</v>
      </c>
      <c r="G18" s="20"/>
      <c r="H18" s="75">
        <f t="shared" si="0"/>
        <v>0</v>
      </c>
      <c r="I18" s="75">
        <f t="shared" si="3"/>
        <v>0</v>
      </c>
      <c r="J18" s="75">
        <f t="shared" si="2"/>
        <v>0</v>
      </c>
      <c r="K18" s="18">
        <v>514000</v>
      </c>
    </row>
    <row r="19" spans="1:11" x14ac:dyDescent="0.25">
      <c r="A19" s="32" t="s">
        <v>67</v>
      </c>
      <c r="B19" s="18" t="s">
        <v>13</v>
      </c>
      <c r="C19" s="18">
        <v>12</v>
      </c>
      <c r="D19" s="19">
        <v>0</v>
      </c>
      <c r="E19" s="77">
        <f t="shared" si="1"/>
        <v>0</v>
      </c>
      <c r="F19" s="97">
        <v>0</v>
      </c>
      <c r="G19" s="20"/>
      <c r="H19" s="75">
        <f t="shared" si="0"/>
        <v>0</v>
      </c>
      <c r="I19" s="75">
        <f t="shared" si="3"/>
        <v>0</v>
      </c>
      <c r="J19" s="75">
        <f t="shared" si="2"/>
        <v>0</v>
      </c>
      <c r="K19" s="18">
        <v>512000</v>
      </c>
    </row>
    <row r="20" spans="1:11" ht="15.75" thickBot="1" x14ac:dyDescent="0.3">
      <c r="A20" s="33" t="s">
        <v>13</v>
      </c>
      <c r="B20" s="7" t="s">
        <v>13</v>
      </c>
      <c r="C20" s="7"/>
      <c r="D20" s="7"/>
      <c r="E20" s="7"/>
      <c r="F20" s="7"/>
      <c r="G20" s="61" t="s">
        <v>9</v>
      </c>
      <c r="H20" s="76">
        <f>SUM(H5:H19)</f>
        <v>0</v>
      </c>
      <c r="I20" s="76">
        <f>SUM(I5:I19)</f>
        <v>0</v>
      </c>
      <c r="J20" s="74">
        <f>SUM(H20:I20)</f>
        <v>0</v>
      </c>
      <c r="K20" s="27"/>
    </row>
    <row r="21" spans="1:11" ht="15.75" thickBot="1" x14ac:dyDescent="0.3">
      <c r="A21" s="108" t="s">
        <v>13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26"/>
    </row>
    <row r="22" spans="1:11" x14ac:dyDescent="0.25">
      <c r="A22" s="119" t="s">
        <v>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</row>
    <row r="23" spans="1:11" ht="15.75" thickBot="1" x14ac:dyDescent="0.3">
      <c r="A23" s="34" t="s">
        <v>68</v>
      </c>
      <c r="B23" s="41">
        <v>0</v>
      </c>
      <c r="C23" s="11"/>
      <c r="D23" s="143" t="s">
        <v>68</v>
      </c>
      <c r="E23" s="144"/>
      <c r="F23" s="144"/>
      <c r="G23" s="44">
        <v>0</v>
      </c>
      <c r="H23" s="11"/>
      <c r="I23" s="11"/>
      <c r="J23" s="13"/>
      <c r="K23" s="13"/>
    </row>
    <row r="24" spans="1:11" ht="15.75" thickBot="1" x14ac:dyDescent="0.3">
      <c r="A24" s="34" t="s">
        <v>68</v>
      </c>
      <c r="B24" s="21">
        <v>0</v>
      </c>
      <c r="C24" s="6"/>
      <c r="D24" s="145" t="s">
        <v>68</v>
      </c>
      <c r="E24" s="146"/>
      <c r="F24" s="146"/>
      <c r="G24" s="43">
        <v>0</v>
      </c>
      <c r="H24" s="6"/>
      <c r="I24" s="6"/>
      <c r="J24" s="78">
        <f>B23+B24+G23+G24</f>
        <v>0</v>
      </c>
      <c r="K24" s="10">
        <v>533000</v>
      </c>
    </row>
    <row r="25" spans="1:11" x14ac:dyDescent="0.25">
      <c r="A25" s="133" t="s">
        <v>23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5"/>
    </row>
    <row r="26" spans="1:11" x14ac:dyDescent="0.25">
      <c r="A26" s="32" t="s">
        <v>12</v>
      </c>
      <c r="B26" s="41">
        <v>0</v>
      </c>
      <c r="C26" s="11"/>
      <c r="D26" s="11"/>
      <c r="E26" s="11"/>
      <c r="F26" s="11"/>
      <c r="G26" s="11"/>
      <c r="H26" s="11"/>
      <c r="I26" s="11"/>
      <c r="J26" s="13"/>
      <c r="K26" s="13"/>
    </row>
    <row r="27" spans="1:11" ht="15.75" thickBot="1" x14ac:dyDescent="0.3">
      <c r="A27" s="32" t="s">
        <v>12</v>
      </c>
      <c r="B27" s="20">
        <v>0</v>
      </c>
      <c r="C27" s="11"/>
      <c r="D27" s="11"/>
      <c r="E27" s="11"/>
      <c r="F27" s="11"/>
      <c r="G27" s="11"/>
      <c r="H27" s="11"/>
      <c r="I27" s="11"/>
      <c r="J27" s="13"/>
      <c r="K27" s="13"/>
    </row>
    <row r="28" spans="1:11" ht="15.75" thickBot="1" x14ac:dyDescent="0.3">
      <c r="A28" s="36" t="s">
        <v>12</v>
      </c>
      <c r="B28" s="28">
        <v>0</v>
      </c>
      <c r="C28" s="11"/>
      <c r="D28" s="11"/>
      <c r="E28" s="11"/>
      <c r="F28" s="11"/>
      <c r="G28" s="11"/>
      <c r="H28" s="11"/>
      <c r="I28" s="11"/>
      <c r="J28" s="79">
        <f>B26+B27+B28</f>
        <v>0</v>
      </c>
      <c r="K28" s="9">
        <v>536000</v>
      </c>
    </row>
    <row r="29" spans="1:11" x14ac:dyDescent="0.25">
      <c r="A29" s="119" t="s">
        <v>14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1"/>
    </row>
    <row r="30" spans="1:11" x14ac:dyDescent="0.25">
      <c r="A30" s="34" t="s">
        <v>15</v>
      </c>
      <c r="B30" s="41">
        <v>0</v>
      </c>
      <c r="C30" s="11"/>
      <c r="D30" s="103" t="s">
        <v>15</v>
      </c>
      <c r="E30" s="103"/>
      <c r="F30" s="103"/>
      <c r="G30" s="42">
        <v>0</v>
      </c>
      <c r="H30" s="11"/>
      <c r="I30" s="11"/>
      <c r="J30" s="13"/>
      <c r="K30" s="9"/>
    </row>
    <row r="31" spans="1:11" x14ac:dyDescent="0.25">
      <c r="A31" s="32" t="s">
        <v>15</v>
      </c>
      <c r="B31" s="20">
        <v>0</v>
      </c>
      <c r="C31" s="11"/>
      <c r="D31" s="104" t="s">
        <v>15</v>
      </c>
      <c r="E31" s="104"/>
      <c r="F31" s="104"/>
      <c r="G31" s="22">
        <v>0</v>
      </c>
      <c r="H31" s="11"/>
      <c r="I31" s="11"/>
      <c r="J31" s="13"/>
      <c r="K31" s="9"/>
    </row>
    <row r="32" spans="1:11" x14ac:dyDescent="0.25">
      <c r="A32" s="32" t="s">
        <v>15</v>
      </c>
      <c r="B32" s="20">
        <v>0</v>
      </c>
      <c r="C32" s="11"/>
      <c r="D32" s="104" t="s">
        <v>15</v>
      </c>
      <c r="E32" s="104"/>
      <c r="F32" s="104"/>
      <c r="G32" s="22">
        <v>0</v>
      </c>
      <c r="H32" s="11"/>
      <c r="I32" s="11"/>
      <c r="J32" s="13"/>
      <c r="K32" s="9"/>
    </row>
    <row r="33" spans="1:11" ht="15.75" thickBot="1" x14ac:dyDescent="0.3">
      <c r="A33" s="32" t="s">
        <v>15</v>
      </c>
      <c r="B33" s="20">
        <v>0</v>
      </c>
      <c r="C33" s="11"/>
      <c r="D33" s="104" t="s">
        <v>15</v>
      </c>
      <c r="E33" s="104"/>
      <c r="F33" s="104"/>
      <c r="G33" s="22">
        <v>0</v>
      </c>
      <c r="H33" s="11"/>
      <c r="I33" s="11"/>
      <c r="J33" s="13"/>
      <c r="K33" s="9"/>
    </row>
    <row r="34" spans="1:11" ht="15.75" thickBot="1" x14ac:dyDescent="0.3">
      <c r="A34" s="36" t="s">
        <v>15</v>
      </c>
      <c r="B34" s="28">
        <v>0</v>
      </c>
      <c r="C34" s="11"/>
      <c r="D34" s="122" t="s">
        <v>15</v>
      </c>
      <c r="E34" s="122"/>
      <c r="F34" s="122"/>
      <c r="G34" s="40">
        <v>0</v>
      </c>
      <c r="H34" s="11"/>
      <c r="I34" s="11"/>
      <c r="J34" s="79">
        <f>SUM(B30:B34,G30:G34)</f>
        <v>0</v>
      </c>
      <c r="K34" s="9">
        <v>531000</v>
      </c>
    </row>
    <row r="35" spans="1:11" x14ac:dyDescent="0.25">
      <c r="A35" s="119" t="s">
        <v>17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</row>
    <row r="36" spans="1:11" ht="15.75" thickBot="1" x14ac:dyDescent="0.3">
      <c r="A36" s="34" t="s">
        <v>18</v>
      </c>
      <c r="B36" s="41">
        <v>0</v>
      </c>
      <c r="C36" s="11"/>
      <c r="D36" s="123" t="s">
        <v>18</v>
      </c>
      <c r="E36" s="123"/>
      <c r="F36" s="123"/>
      <c r="G36" s="22">
        <v>0</v>
      </c>
      <c r="H36" s="37"/>
      <c r="I36" s="11"/>
      <c r="J36" s="13"/>
      <c r="K36" s="9"/>
    </row>
    <row r="37" spans="1:11" ht="15.75" thickBot="1" x14ac:dyDescent="0.3">
      <c r="A37" s="36" t="s">
        <v>18</v>
      </c>
      <c r="B37" s="28">
        <v>0</v>
      </c>
      <c r="C37" s="11"/>
      <c r="D37" s="123" t="s">
        <v>18</v>
      </c>
      <c r="E37" s="123"/>
      <c r="F37" s="123"/>
      <c r="G37" s="23">
        <v>0</v>
      </c>
      <c r="H37" s="11"/>
      <c r="I37" s="11"/>
      <c r="J37" s="79">
        <f>SUM(B36:B37,G36:G37)</f>
        <v>0</v>
      </c>
      <c r="K37" s="9">
        <v>534000</v>
      </c>
    </row>
    <row r="38" spans="1:11" x14ac:dyDescent="0.25">
      <c r="A38" s="119" t="s">
        <v>19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1"/>
    </row>
    <row r="39" spans="1:11" ht="15.75" thickBot="1" x14ac:dyDescent="0.3">
      <c r="A39" s="34" t="s">
        <v>20</v>
      </c>
      <c r="B39" s="41">
        <v>0</v>
      </c>
      <c r="C39" s="11"/>
      <c r="D39" s="104" t="s">
        <v>37</v>
      </c>
      <c r="E39" s="104"/>
      <c r="F39" s="104"/>
      <c r="G39" s="22">
        <v>0</v>
      </c>
      <c r="H39" s="11"/>
      <c r="I39" s="11"/>
      <c r="J39" s="13"/>
      <c r="K39" s="9"/>
    </row>
    <row r="40" spans="1:11" ht="15.75" thickBot="1" x14ac:dyDescent="0.3">
      <c r="A40" s="36" t="s">
        <v>21</v>
      </c>
      <c r="B40" s="28">
        <v>0</v>
      </c>
      <c r="C40" s="11"/>
      <c r="D40" s="118" t="s">
        <v>37</v>
      </c>
      <c r="E40" s="118"/>
      <c r="F40" s="118"/>
      <c r="G40" s="45">
        <v>0</v>
      </c>
      <c r="H40" s="11"/>
      <c r="I40" s="11"/>
      <c r="J40" s="78">
        <f>SUM(B39:B40,G39:G40)</f>
        <v>0</v>
      </c>
      <c r="K40" s="10">
        <v>533000</v>
      </c>
    </row>
    <row r="41" spans="1:11" x14ac:dyDescent="0.25">
      <c r="A41" s="147" t="s">
        <v>24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</row>
    <row r="42" spans="1:11" ht="15.75" thickBot="1" x14ac:dyDescent="0.3">
      <c r="A42" s="34" t="s">
        <v>25</v>
      </c>
      <c r="B42" s="41">
        <v>0</v>
      </c>
      <c r="C42" s="11"/>
      <c r="D42" s="11"/>
      <c r="E42" s="11"/>
      <c r="F42" s="11"/>
      <c r="G42" s="11"/>
      <c r="H42" s="11"/>
      <c r="I42" s="11"/>
      <c r="J42" s="13"/>
      <c r="K42" s="9"/>
    </row>
    <row r="43" spans="1:11" ht="15.75" thickBot="1" x14ac:dyDescent="0.3">
      <c r="A43" s="36" t="s">
        <v>25</v>
      </c>
      <c r="B43" s="28">
        <v>0</v>
      </c>
      <c r="C43" s="11"/>
      <c r="D43" s="11"/>
      <c r="E43" s="11"/>
      <c r="F43" s="11"/>
      <c r="G43" s="11"/>
      <c r="H43" s="11"/>
      <c r="I43" s="11"/>
      <c r="J43" s="79">
        <f>SUM(B42:B43)</f>
        <v>0</v>
      </c>
      <c r="K43" s="9">
        <v>536000</v>
      </c>
    </row>
    <row r="44" spans="1:11" x14ac:dyDescent="0.25">
      <c r="A44" s="119" t="s">
        <v>26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1"/>
    </row>
    <row r="45" spans="1:11" x14ac:dyDescent="0.25">
      <c r="A45" s="34" t="s">
        <v>44</v>
      </c>
      <c r="B45" s="41">
        <v>0</v>
      </c>
      <c r="C45" s="37" t="s">
        <v>13</v>
      </c>
      <c r="D45" s="103" t="s">
        <v>47</v>
      </c>
      <c r="E45" s="103"/>
      <c r="F45" s="103"/>
      <c r="G45" s="42">
        <v>0</v>
      </c>
      <c r="H45" s="11"/>
      <c r="I45" s="11"/>
      <c r="J45" s="13"/>
      <c r="K45" s="9" t="s">
        <v>13</v>
      </c>
    </row>
    <row r="46" spans="1:11" x14ac:dyDescent="0.25">
      <c r="A46" s="32" t="s">
        <v>27</v>
      </c>
      <c r="B46" s="20">
        <v>0</v>
      </c>
      <c r="C46" s="11"/>
      <c r="D46" s="104" t="s">
        <v>25</v>
      </c>
      <c r="E46" s="104"/>
      <c r="F46" s="104"/>
      <c r="G46" s="22">
        <v>0</v>
      </c>
      <c r="H46" s="11"/>
      <c r="I46" s="11"/>
      <c r="J46" s="13"/>
      <c r="K46" s="9" t="s">
        <v>13</v>
      </c>
    </row>
    <row r="47" spans="1:11" ht="15.75" thickBot="1" x14ac:dyDescent="0.3">
      <c r="A47" s="32" t="s">
        <v>45</v>
      </c>
      <c r="B47" s="20">
        <v>0</v>
      </c>
      <c r="C47" s="37" t="s">
        <v>13</v>
      </c>
      <c r="D47" s="104" t="s">
        <v>25</v>
      </c>
      <c r="E47" s="104"/>
      <c r="F47" s="104"/>
      <c r="G47" s="22">
        <v>0</v>
      </c>
      <c r="H47" s="11"/>
      <c r="I47" s="11"/>
      <c r="J47" s="13"/>
      <c r="K47" s="9" t="s">
        <v>13</v>
      </c>
    </row>
    <row r="48" spans="1:11" ht="15.75" thickBot="1" x14ac:dyDescent="0.3">
      <c r="A48" s="36" t="s">
        <v>46</v>
      </c>
      <c r="B48" s="28">
        <v>0</v>
      </c>
      <c r="C48" s="11"/>
      <c r="D48" s="123" t="s">
        <v>25</v>
      </c>
      <c r="E48" s="123"/>
      <c r="F48" s="123"/>
      <c r="G48" s="23">
        <v>0</v>
      </c>
      <c r="H48" s="11"/>
      <c r="I48" s="11"/>
      <c r="J48" s="79">
        <f>SUM(B45:B48,G45:G48)</f>
        <v>0</v>
      </c>
      <c r="K48" s="9"/>
    </row>
    <row r="49" spans="1:11" x14ac:dyDescent="0.25">
      <c r="A49" s="119" t="s">
        <v>28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1"/>
    </row>
    <row r="50" spans="1:11" x14ac:dyDescent="0.25">
      <c r="A50" s="34" t="s">
        <v>29</v>
      </c>
      <c r="B50" s="41">
        <v>0</v>
      </c>
      <c r="C50" s="11"/>
      <c r="D50" s="11"/>
      <c r="E50" s="11"/>
      <c r="F50" s="11"/>
      <c r="G50" s="11"/>
      <c r="H50" s="11"/>
      <c r="I50" s="11"/>
      <c r="J50" s="13"/>
      <c r="K50" s="13"/>
    </row>
    <row r="51" spans="1:11" ht="15.75" thickBot="1" x14ac:dyDescent="0.3">
      <c r="A51" s="32" t="s">
        <v>30</v>
      </c>
      <c r="B51" s="20">
        <v>0</v>
      </c>
      <c r="C51" s="11"/>
      <c r="D51" s="11"/>
      <c r="E51" s="11"/>
      <c r="F51" s="11"/>
      <c r="G51" s="11"/>
      <c r="H51" s="11"/>
      <c r="I51" s="11"/>
      <c r="J51" s="13"/>
      <c r="K51" s="13"/>
    </row>
    <row r="52" spans="1:11" ht="15.75" thickBot="1" x14ac:dyDescent="0.3">
      <c r="A52" s="35" t="s">
        <v>58</v>
      </c>
      <c r="B52" s="21">
        <v>0</v>
      </c>
      <c r="C52" s="7"/>
      <c r="D52" s="7"/>
      <c r="E52" s="7"/>
      <c r="F52" s="7"/>
      <c r="G52" s="7"/>
      <c r="H52" s="7"/>
      <c r="I52" s="7"/>
      <c r="J52" s="78">
        <f>SUM(B50:B52)</f>
        <v>0</v>
      </c>
      <c r="K52" s="10"/>
    </row>
    <row r="53" spans="1:11" ht="15.75" thickBot="1" x14ac:dyDescent="0.3">
      <c r="A53" s="46"/>
      <c r="B53" s="12"/>
      <c r="C53" s="11"/>
      <c r="D53" s="11"/>
      <c r="E53" s="11"/>
      <c r="F53" s="11"/>
      <c r="G53" s="11"/>
      <c r="H53" s="11"/>
      <c r="I53" s="11"/>
      <c r="J53" s="70"/>
      <c r="K53" s="13"/>
    </row>
    <row r="54" spans="1:11" ht="16.5" thickBot="1" x14ac:dyDescent="0.3">
      <c r="A54" s="137" t="s">
        <v>31</v>
      </c>
      <c r="B54" s="138"/>
      <c r="C54" s="138"/>
      <c r="D54" s="138"/>
      <c r="E54" s="138"/>
      <c r="F54" s="138"/>
      <c r="G54" s="138"/>
      <c r="H54" s="138"/>
      <c r="I54" s="138"/>
      <c r="J54" s="80">
        <f>J20+J24+J28+J34+J37+J40+J43+J48+J52</f>
        <v>0</v>
      </c>
      <c r="K54" s="26"/>
    </row>
    <row r="55" spans="1:11" ht="15.75" thickBot="1" x14ac:dyDescent="0.3">
      <c r="A55" s="49"/>
      <c r="B55" s="3"/>
      <c r="C55" s="11"/>
      <c r="D55" s="11"/>
      <c r="E55" s="11"/>
      <c r="F55" s="11"/>
      <c r="G55" s="11"/>
      <c r="H55" s="11"/>
      <c r="I55" s="11"/>
      <c r="J55" s="71"/>
      <c r="K55" s="13"/>
    </row>
    <row r="56" spans="1:11" x14ac:dyDescent="0.25">
      <c r="A56" s="119" t="s">
        <v>32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</row>
    <row r="57" spans="1:11" x14ac:dyDescent="0.25">
      <c r="A57" s="47" t="s">
        <v>59</v>
      </c>
      <c r="B57" s="48">
        <v>0</v>
      </c>
      <c r="C57" s="37" t="s">
        <v>13</v>
      </c>
      <c r="D57" s="11"/>
      <c r="E57" s="11"/>
      <c r="F57" s="11"/>
      <c r="G57" s="11"/>
      <c r="H57" s="11"/>
      <c r="I57" s="11"/>
      <c r="J57" s="13"/>
      <c r="K57" s="13"/>
    </row>
    <row r="58" spans="1:11" x14ac:dyDescent="0.25">
      <c r="A58" s="38" t="s">
        <v>60</v>
      </c>
      <c r="B58" s="29">
        <v>0</v>
      </c>
      <c r="C58" s="37"/>
      <c r="D58" s="150" t="s">
        <v>48</v>
      </c>
      <c r="E58" s="150"/>
      <c r="F58" s="150"/>
      <c r="G58" s="150"/>
      <c r="H58" s="150"/>
      <c r="I58" s="150"/>
      <c r="J58" s="13"/>
      <c r="K58" s="13"/>
    </row>
    <row r="59" spans="1:11" x14ac:dyDescent="0.25">
      <c r="A59" s="38" t="s">
        <v>61</v>
      </c>
      <c r="B59" s="29">
        <v>0</v>
      </c>
      <c r="C59" s="37" t="s">
        <v>13</v>
      </c>
      <c r="D59" s="150" t="s">
        <v>49</v>
      </c>
      <c r="E59" s="150"/>
      <c r="F59" s="150"/>
      <c r="G59" s="150"/>
      <c r="H59" s="150"/>
      <c r="I59" s="150"/>
      <c r="J59" s="13"/>
      <c r="K59" s="13"/>
    </row>
    <row r="60" spans="1:11" ht="15.75" thickBot="1" x14ac:dyDescent="0.3">
      <c r="A60" s="50" t="s">
        <v>62</v>
      </c>
      <c r="B60" s="51">
        <v>0</v>
      </c>
      <c r="C60" s="52"/>
      <c r="D60" s="7"/>
      <c r="E60" s="7"/>
      <c r="F60" s="7"/>
      <c r="G60" s="7"/>
      <c r="H60" s="7"/>
      <c r="I60" s="7"/>
      <c r="J60" s="74">
        <f>SUM(B57:B60)</f>
        <v>0</v>
      </c>
      <c r="K60" s="13">
        <v>533000</v>
      </c>
    </row>
    <row r="61" spans="1:11" ht="15.75" thickBot="1" x14ac:dyDescent="0.3">
      <c r="A61" s="33"/>
      <c r="B61" s="12"/>
      <c r="C61" s="37"/>
      <c r="D61" s="11"/>
      <c r="E61" s="11"/>
      <c r="F61" s="11"/>
      <c r="G61" s="11"/>
      <c r="H61" s="11"/>
      <c r="I61" s="11"/>
      <c r="J61" s="70"/>
      <c r="K61" s="17"/>
    </row>
    <row r="62" spans="1:11" ht="16.5" thickBot="1" x14ac:dyDescent="0.3">
      <c r="A62" s="139" t="s">
        <v>33</v>
      </c>
      <c r="B62" s="140"/>
      <c r="C62" s="140"/>
      <c r="D62" s="140"/>
      <c r="E62" s="140"/>
      <c r="F62" s="140"/>
      <c r="G62" s="140"/>
      <c r="H62" s="140"/>
      <c r="I62" s="140"/>
      <c r="J62" s="81">
        <f>J54+J60</f>
        <v>0</v>
      </c>
      <c r="K62" s="26"/>
    </row>
    <row r="63" spans="1:11" s="25" customFormat="1" ht="16.5" thickBot="1" x14ac:dyDescent="0.3">
      <c r="A63" s="55"/>
      <c r="B63" s="56"/>
      <c r="C63" s="56"/>
      <c r="D63" s="56"/>
      <c r="E63" s="56"/>
      <c r="F63" s="56"/>
      <c r="G63" s="56"/>
      <c r="H63" s="56"/>
      <c r="I63" s="56"/>
      <c r="J63" s="73"/>
      <c r="K63" s="57"/>
    </row>
    <row r="64" spans="1:11" x14ac:dyDescent="0.25">
      <c r="A64" s="119" t="s">
        <v>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1"/>
    </row>
    <row r="65" spans="1:11" ht="15.75" thickBot="1" x14ac:dyDescent="0.3">
      <c r="A65" s="47" t="s">
        <v>34</v>
      </c>
      <c r="B65" s="83">
        <f>J62-J28-J40-J52-J60-J43+C65+D65</f>
        <v>0</v>
      </c>
      <c r="C65" s="63">
        <f>IF((B57+B58)&gt;25000, (25000), (B57+B58))</f>
        <v>0</v>
      </c>
      <c r="D65" s="64">
        <f>IF((B59+B60)&gt;25000, (25000), (B59+B60))</f>
        <v>0</v>
      </c>
      <c r="E65" s="11"/>
      <c r="F65" s="11"/>
      <c r="G65" s="11"/>
      <c r="H65" s="11"/>
      <c r="I65" s="11"/>
      <c r="J65" s="16"/>
      <c r="K65" s="13"/>
    </row>
    <row r="66" spans="1:11" ht="15.75" thickBot="1" x14ac:dyDescent="0.3">
      <c r="A66" s="39" t="s">
        <v>35</v>
      </c>
      <c r="B66" s="30">
        <v>0.6</v>
      </c>
      <c r="C66" s="65">
        <f>C65</f>
        <v>0</v>
      </c>
      <c r="D66" s="66">
        <f>D65</f>
        <v>0</v>
      </c>
      <c r="E66" s="7"/>
      <c r="F66" s="7"/>
      <c r="G66" s="7"/>
      <c r="H66" s="7"/>
      <c r="I66" s="7"/>
      <c r="J66" s="78">
        <f>B66*B65</f>
        <v>0</v>
      </c>
      <c r="K66" s="10">
        <v>538000</v>
      </c>
    </row>
    <row r="67" spans="1:11" ht="15.75" thickBot="1" x14ac:dyDescent="0.3">
      <c r="A67" s="53"/>
      <c r="B67" s="5"/>
      <c r="C67" s="11"/>
      <c r="D67" s="11"/>
      <c r="E67" s="11"/>
      <c r="F67" s="11"/>
      <c r="G67" s="11"/>
      <c r="H67" s="11"/>
      <c r="I67" s="11"/>
      <c r="J67" s="4"/>
      <c r="K67" s="13"/>
    </row>
    <row r="68" spans="1:11" s="60" customFormat="1" ht="17.25" customHeight="1" thickBot="1" x14ac:dyDescent="0.35">
      <c r="A68" s="141" t="s">
        <v>40</v>
      </c>
      <c r="B68" s="142"/>
      <c r="C68" s="142"/>
      <c r="D68" s="142"/>
      <c r="E68" s="142"/>
      <c r="F68" s="142"/>
      <c r="G68" s="142"/>
      <c r="H68" s="142"/>
      <c r="I68" s="142"/>
      <c r="J68" s="82">
        <f>J62+J66</f>
        <v>0</v>
      </c>
      <c r="K68" s="59"/>
    </row>
  </sheetData>
  <mergeCells count="36">
    <mergeCell ref="A64:K64"/>
    <mergeCell ref="A68:I68"/>
    <mergeCell ref="A56:K56"/>
    <mergeCell ref="D58:I58"/>
    <mergeCell ref="D59:I59"/>
    <mergeCell ref="A62:I62"/>
    <mergeCell ref="A49:K49"/>
    <mergeCell ref="A54:I54"/>
    <mergeCell ref="D47:F47"/>
    <mergeCell ref="D48:F48"/>
    <mergeCell ref="D45:F45"/>
    <mergeCell ref="D46:F46"/>
    <mergeCell ref="A41:K41"/>
    <mergeCell ref="A44:K44"/>
    <mergeCell ref="D39:F39"/>
    <mergeCell ref="D40:F40"/>
    <mergeCell ref="D37:F37"/>
    <mergeCell ref="A38:K38"/>
    <mergeCell ref="A35:K35"/>
    <mergeCell ref="D36:F36"/>
    <mergeCell ref="D33:F33"/>
    <mergeCell ref="D34:F34"/>
    <mergeCell ref="D31:F31"/>
    <mergeCell ref="D32:F32"/>
    <mergeCell ref="A29:K29"/>
    <mergeCell ref="D30:F30"/>
    <mergeCell ref="D24:F24"/>
    <mergeCell ref="A25:K25"/>
    <mergeCell ref="A22:K22"/>
    <mergeCell ref="D23:F23"/>
    <mergeCell ref="A3:K3"/>
    <mergeCell ref="A21:J21"/>
    <mergeCell ref="A2:F2"/>
    <mergeCell ref="G2:J2"/>
    <mergeCell ref="A1:G1"/>
    <mergeCell ref="H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5 Years</vt:lpstr>
      <vt:lpstr>4 Years</vt:lpstr>
      <vt:lpstr>3 Years</vt:lpstr>
      <vt:lpstr>2 Years</vt:lpstr>
      <vt:lpstr>1 Year</vt:lpstr>
      <vt:lpstr>'5 Years'!Print_Area</vt:lpstr>
    </vt:vector>
  </TitlesOfParts>
  <Company>Case Western Reserve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Mehosky Ribeiro</dc:creator>
  <cp:lastModifiedBy>Temp</cp:lastModifiedBy>
  <cp:lastPrinted>2013-02-07T21:28:02Z</cp:lastPrinted>
  <dcterms:created xsi:type="dcterms:W3CDTF">2010-01-05T15:55:00Z</dcterms:created>
  <dcterms:modified xsi:type="dcterms:W3CDTF">2019-06-06T12:39:49Z</dcterms:modified>
</cp:coreProperties>
</file>